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_takaku\Documents\柔道専門部\R4\"/>
    </mc:Choice>
  </mc:AlternateContent>
  <bookViews>
    <workbookView xWindow="0" yWindow="0" windowWidth="19200" windowHeight="11610" tabRatio="911" activeTab="1"/>
  </bookViews>
  <sheets>
    <sheet name="①団体戦申込" sheetId="1" r:id="rId1"/>
    <sheet name="②個人戦申込" sheetId="2" r:id="rId2"/>
    <sheet name="③個人個票男子" sheetId="10" r:id="rId3"/>
    <sheet name="③個人個票女子" sheetId="12" r:id="rId4"/>
    <sheet name="④男１団体表示" sheetId="3" r:id="rId5"/>
    <sheet name="④女団体表示" sheetId="4" r:id="rId6"/>
    <sheet name="④男２Ａ団体表示 " sheetId="5" r:id="rId7"/>
    <sheet name="④男２Ｂ団体表示 " sheetId="7" r:id="rId8"/>
    <sheet name="手書き用" sheetId="8" r:id="rId9"/>
    <sheet name="対戦表示" sheetId="9" r:id="rId10"/>
  </sheets>
  <definedNames>
    <definedName name="_xlnm.Print_Area" localSheetId="0">①団体戦申込!$A$1:$P$32</definedName>
    <definedName name="_xlnm.Print_Area" localSheetId="1">②個人戦申込!$A$1:$M$40</definedName>
    <definedName name="_xlnm.Print_Area" localSheetId="3">③個人個票女子!$A$1:$AC$29</definedName>
    <definedName name="_xlnm.Print_Area" localSheetId="2">③個人個票男子!$A$1:$AC$29</definedName>
    <definedName name="_xlnm.Print_Area" localSheetId="9">対戦表示!$A$1:$G$21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7" l="1"/>
  <c r="B9" i="7"/>
  <c r="F4" i="7"/>
  <c r="E4" i="7"/>
  <c r="D4" i="7"/>
  <c r="C4" i="7"/>
  <c r="B4" i="7"/>
  <c r="P14" i="2" l="1"/>
  <c r="P13" i="2"/>
  <c r="P12" i="2"/>
  <c r="P29" i="2" l="1"/>
  <c r="P28" i="2"/>
  <c r="P27" i="2"/>
  <c r="P26" i="2"/>
  <c r="P33" i="2"/>
  <c r="P32" i="2"/>
  <c r="P31" i="2"/>
  <c r="P30" i="2"/>
  <c r="P24" i="2"/>
  <c r="P23" i="2"/>
  <c r="P22" i="2"/>
  <c r="P21" i="2"/>
  <c r="P20" i="2"/>
  <c r="P19" i="2"/>
  <c r="P18" i="2"/>
  <c r="P17" i="2"/>
  <c r="C29" i="12" l="1"/>
  <c r="F17" i="12"/>
  <c r="F17" i="10"/>
  <c r="AB29" i="12"/>
  <c r="AB23" i="12"/>
  <c r="AB17" i="12"/>
  <c r="AB11" i="12"/>
  <c r="AB5" i="12"/>
  <c r="W29" i="12"/>
  <c r="W23" i="12"/>
  <c r="W17" i="12"/>
  <c r="W11" i="12"/>
  <c r="W5" i="12"/>
  <c r="R29" i="12"/>
  <c r="R23" i="12"/>
  <c r="R17" i="12"/>
  <c r="R11" i="12"/>
  <c r="R5" i="12"/>
  <c r="M29" i="12"/>
  <c r="M23" i="12"/>
  <c r="M17" i="12"/>
  <c r="M11" i="12"/>
  <c r="M5" i="12"/>
  <c r="H29" i="12"/>
  <c r="H23" i="12"/>
  <c r="C23" i="12"/>
  <c r="Z29" i="12"/>
  <c r="Z23" i="12"/>
  <c r="Z17" i="12"/>
  <c r="Z11" i="12"/>
  <c r="Z5" i="12"/>
  <c r="U29" i="12"/>
  <c r="U23" i="12"/>
  <c r="U17" i="12"/>
  <c r="U11" i="12"/>
  <c r="U5" i="12"/>
  <c r="P29" i="12"/>
  <c r="P23" i="12"/>
  <c r="P17" i="12"/>
  <c r="P11" i="12"/>
  <c r="P5" i="12"/>
  <c r="K29" i="12"/>
  <c r="K23" i="12"/>
  <c r="K17" i="12"/>
  <c r="K11" i="12"/>
  <c r="K5" i="12"/>
  <c r="F29" i="12"/>
  <c r="F23" i="12"/>
  <c r="A29" i="12"/>
  <c r="A23" i="12"/>
  <c r="AA26" i="12"/>
  <c r="AA20" i="12"/>
  <c r="AA14" i="12"/>
  <c r="AA8" i="12"/>
  <c r="AA2" i="12"/>
  <c r="V26" i="12"/>
  <c r="V20" i="12"/>
  <c r="V14" i="12"/>
  <c r="V8" i="12"/>
  <c r="V2" i="12"/>
  <c r="Q26" i="12"/>
  <c r="Q20" i="12"/>
  <c r="Q14" i="12"/>
  <c r="Q8" i="12"/>
  <c r="Q2" i="12"/>
  <c r="L26" i="12"/>
  <c r="L20" i="12"/>
  <c r="L14" i="12"/>
  <c r="L8" i="12"/>
  <c r="L2" i="12"/>
  <c r="B26" i="12"/>
  <c r="G26" i="12"/>
  <c r="G20" i="12"/>
  <c r="B20" i="12"/>
  <c r="AB29" i="10"/>
  <c r="Z29" i="10"/>
  <c r="AA26" i="10"/>
  <c r="W29" i="10"/>
  <c r="U29" i="10"/>
  <c r="V26" i="10"/>
  <c r="AB23" i="10"/>
  <c r="Z23" i="10"/>
  <c r="AA20" i="10"/>
  <c r="W23" i="10"/>
  <c r="U23" i="10"/>
  <c r="V20" i="10"/>
  <c r="AB17" i="10"/>
  <c r="Z17" i="10"/>
  <c r="AA14" i="10"/>
  <c r="W17" i="10"/>
  <c r="U17" i="10"/>
  <c r="V14" i="10"/>
  <c r="AB11" i="10"/>
  <c r="Z11" i="10"/>
  <c r="AA8" i="10"/>
  <c r="W11" i="10"/>
  <c r="U11" i="10"/>
  <c r="V8" i="10"/>
  <c r="AB5" i="10"/>
  <c r="Z5" i="10"/>
  <c r="AA2" i="10"/>
  <c r="W5" i="10"/>
  <c r="U5" i="10"/>
  <c r="V2" i="10"/>
  <c r="R29" i="10"/>
  <c r="P29" i="10"/>
  <c r="Q26" i="10"/>
  <c r="M29" i="10"/>
  <c r="K29" i="10"/>
  <c r="L26" i="10"/>
  <c r="M23" i="10"/>
  <c r="K23" i="10"/>
  <c r="L20" i="10"/>
  <c r="M17" i="10"/>
  <c r="K17" i="10"/>
  <c r="L14" i="10"/>
  <c r="K15" i="12"/>
  <c r="K15" i="10"/>
  <c r="R23" i="10"/>
  <c r="P23" i="10"/>
  <c r="Q20" i="10"/>
  <c r="R17" i="10"/>
  <c r="P17" i="10"/>
  <c r="Q14" i="10"/>
  <c r="R11" i="10"/>
  <c r="P11" i="10"/>
  <c r="Q8" i="10"/>
  <c r="M11" i="10"/>
  <c r="K11" i="10"/>
  <c r="L8" i="10"/>
  <c r="R5" i="10"/>
  <c r="P5" i="10"/>
  <c r="Q2" i="10"/>
  <c r="M5" i="10"/>
  <c r="K5" i="10"/>
  <c r="L2" i="10"/>
  <c r="H29" i="10"/>
  <c r="F29" i="10"/>
  <c r="G26" i="10"/>
  <c r="C29" i="10"/>
  <c r="A29" i="10"/>
  <c r="B26" i="10"/>
  <c r="H23" i="10"/>
  <c r="F23" i="10"/>
  <c r="G20" i="10"/>
  <c r="C23" i="10"/>
  <c r="A23" i="10"/>
  <c r="B20" i="10"/>
  <c r="B14" i="12" l="1"/>
  <c r="G14" i="12"/>
  <c r="G8" i="12"/>
  <c r="B8" i="12"/>
  <c r="A11" i="12"/>
  <c r="A17" i="12"/>
  <c r="F11" i="12"/>
  <c r="H11" i="12"/>
  <c r="H17" i="12"/>
  <c r="C17" i="12"/>
  <c r="C11" i="12"/>
  <c r="F5" i="12"/>
  <c r="H5" i="12"/>
  <c r="G2" i="12"/>
  <c r="B2" i="12"/>
  <c r="A5" i="12"/>
  <c r="C5" i="12"/>
  <c r="H17" i="10"/>
  <c r="G14" i="10"/>
  <c r="C17" i="10"/>
  <c r="A17" i="10"/>
  <c r="B14" i="10"/>
  <c r="H11" i="10"/>
  <c r="F11" i="10"/>
  <c r="G8" i="10"/>
  <c r="C11" i="10"/>
  <c r="A11" i="10"/>
  <c r="B8" i="10"/>
  <c r="H5" i="10"/>
  <c r="F5" i="10"/>
  <c r="G2" i="10"/>
  <c r="C5" i="10"/>
  <c r="A5" i="10"/>
  <c r="Z27" i="12"/>
  <c r="Z27" i="10"/>
  <c r="Z21" i="12"/>
  <c r="Z21" i="10"/>
  <c r="Z15" i="12"/>
  <c r="Z15" i="10"/>
  <c r="Z9" i="12"/>
  <c r="Z9" i="10"/>
  <c r="U27" i="12"/>
  <c r="U27" i="10"/>
  <c r="U21" i="12"/>
  <c r="U21" i="10"/>
  <c r="U15" i="12"/>
  <c r="U15" i="10"/>
  <c r="U9" i="12"/>
  <c r="U9" i="10"/>
  <c r="P27" i="12"/>
  <c r="P27" i="10"/>
  <c r="P21" i="12"/>
  <c r="P21" i="10"/>
  <c r="P15" i="12"/>
  <c r="P15" i="10"/>
  <c r="P9" i="12"/>
  <c r="P9" i="10"/>
  <c r="K27" i="12"/>
  <c r="K27" i="10"/>
  <c r="K21" i="12"/>
  <c r="K21" i="10"/>
  <c r="K9" i="12"/>
  <c r="K9" i="10"/>
  <c r="F27" i="12"/>
  <c r="F27" i="10"/>
  <c r="F21" i="12"/>
  <c r="F21" i="10"/>
  <c r="F15" i="12"/>
  <c r="F15" i="10"/>
  <c r="F9" i="12"/>
  <c r="F9" i="10"/>
  <c r="A27" i="12"/>
  <c r="A27" i="10"/>
  <c r="A21" i="12"/>
  <c r="A21" i="10"/>
  <c r="A15" i="12"/>
  <c r="A15" i="10"/>
  <c r="A9" i="12"/>
  <c r="A9" i="10"/>
  <c r="Z3" i="12"/>
  <c r="Z3" i="10"/>
  <c r="U3" i="12"/>
  <c r="U3" i="10"/>
  <c r="P3" i="12"/>
  <c r="P3" i="10"/>
  <c r="K3" i="12"/>
  <c r="K3" i="10"/>
  <c r="F3" i="12"/>
  <c r="F3" i="10"/>
  <c r="A3" i="12"/>
  <c r="A3" i="10"/>
  <c r="B2" i="10"/>
  <c r="A2" i="5"/>
  <c r="A2" i="7"/>
  <c r="A2" i="4"/>
  <c r="A2" i="3"/>
  <c r="I5" i="2"/>
  <c r="B5" i="2"/>
  <c r="E3" i="2"/>
  <c r="B3" i="2"/>
  <c r="F4" i="4" l="1"/>
  <c r="E9" i="5" l="1"/>
  <c r="B9" i="5"/>
  <c r="F4" i="5"/>
  <c r="E4" i="5"/>
  <c r="D4" i="5"/>
  <c r="C4" i="5"/>
  <c r="B4" i="5"/>
  <c r="B8" i="4"/>
  <c r="D4" i="4"/>
  <c r="B4" i="4"/>
  <c r="D4" i="3"/>
  <c r="E8" i="3"/>
  <c r="B8" i="3"/>
  <c r="F4" i="3"/>
  <c r="E4" i="3"/>
  <c r="C4" i="3"/>
  <c r="B4" i="3"/>
</calcChain>
</file>

<file path=xl/sharedStrings.xml><?xml version="1.0" encoding="utf-8"?>
<sst xmlns="http://schemas.openxmlformats.org/spreadsheetml/2006/main" count="680" uniqueCount="82">
  <si>
    <t>柔道大会参加申込</t>
    <rPh sb="0" eb="2">
      <t>ジュウドウ</t>
    </rPh>
    <rPh sb="2" eb="4">
      <t>タイカイ</t>
    </rPh>
    <rPh sb="4" eb="6">
      <t>サンカ</t>
    </rPh>
    <rPh sb="6" eb="8">
      <t>モウシコミ</t>
    </rPh>
    <phoneticPr fontId="2"/>
  </si>
  <si>
    <t>団体用</t>
    <rPh sb="0" eb="2">
      <t>ダンタイ</t>
    </rPh>
    <rPh sb="2" eb="3">
      <t>ヨウ</t>
    </rPh>
    <phoneticPr fontId="2"/>
  </si>
  <si>
    <t>春体</t>
    <rPh sb="0" eb="1">
      <t>シュン</t>
    </rPh>
    <rPh sb="1" eb="2">
      <t>タイ</t>
    </rPh>
    <phoneticPr fontId="2"/>
  </si>
  <si>
    <t>総体</t>
    <rPh sb="0" eb="2">
      <t>ソウタイ</t>
    </rPh>
    <phoneticPr fontId="2"/>
  </si>
  <si>
    <t>新人</t>
    <rPh sb="0" eb="2">
      <t>シンジン</t>
    </rPh>
    <phoneticPr fontId="2"/>
  </si>
  <si>
    <t>←いずれかに○を</t>
  </si>
  <si>
    <t>　学校名</t>
    <rPh sb="1" eb="3">
      <t>ガッコウ</t>
    </rPh>
    <rPh sb="3" eb="4">
      <t>メイ</t>
    </rPh>
    <phoneticPr fontId="2"/>
  </si>
  <si>
    <t>１部</t>
    <rPh sb="1" eb="2">
      <t>ブ</t>
    </rPh>
    <phoneticPr fontId="2"/>
  </si>
  <si>
    <t>男子団体</t>
    <rPh sb="0" eb="2">
      <t>ダンシ</t>
    </rPh>
    <rPh sb="2" eb="4">
      <t>ダンタイ</t>
    </rPh>
    <phoneticPr fontId="2"/>
  </si>
  <si>
    <t>中学校</t>
    <rPh sb="0" eb="3">
      <t>チュウガッコウ</t>
    </rPh>
    <phoneticPr fontId="2"/>
  </si>
  <si>
    <t>順</t>
    <rPh sb="0" eb="1">
      <t>ジュン</t>
    </rPh>
    <phoneticPr fontId="2"/>
  </si>
  <si>
    <t>氏　　名</t>
    <rPh sb="0" eb="1">
      <t>シ</t>
    </rPh>
    <rPh sb="3" eb="4">
      <t>メイ</t>
    </rPh>
    <phoneticPr fontId="2"/>
  </si>
  <si>
    <t>学年</t>
    <rPh sb="0" eb="2">
      <t>ガクネン</t>
    </rPh>
    <phoneticPr fontId="2"/>
  </si>
  <si>
    <t>段級</t>
    <rPh sb="0" eb="1">
      <t>ダン</t>
    </rPh>
    <rPh sb="1" eb="2">
      <t>キュウ</t>
    </rPh>
    <phoneticPr fontId="2"/>
  </si>
  <si>
    <t>体重</t>
    <rPh sb="0" eb="2">
      <t>タイジュウ</t>
    </rPh>
    <phoneticPr fontId="2"/>
  </si>
  <si>
    <t>計量（当日）</t>
    <rPh sb="0" eb="2">
      <t>ケイリョウ</t>
    </rPh>
    <rPh sb="3" eb="5">
      <t>トウジツ</t>
    </rPh>
    <phoneticPr fontId="2"/>
  </si>
  <si>
    <t>先鋒</t>
    <rPh sb="0" eb="2">
      <t>センポウ</t>
    </rPh>
    <phoneticPr fontId="2"/>
  </si>
  <si>
    <t>職印</t>
    <rPh sb="0" eb="2">
      <t>ショクイン</t>
    </rPh>
    <phoneticPr fontId="2"/>
  </si>
  <si>
    <t>次鋒</t>
    <rPh sb="0" eb="1">
      <t>ツギ</t>
    </rPh>
    <rPh sb="1" eb="2">
      <t>ホウ</t>
    </rPh>
    <phoneticPr fontId="2"/>
  </si>
  <si>
    <t>　監督名</t>
    <rPh sb="1" eb="3">
      <t>カントク</t>
    </rPh>
    <rPh sb="3" eb="4">
      <t>メイ</t>
    </rPh>
    <phoneticPr fontId="2"/>
  </si>
  <si>
    <t>中堅</t>
    <rPh sb="0" eb="2">
      <t>チュウケン</t>
    </rPh>
    <phoneticPr fontId="2"/>
  </si>
  <si>
    <t>印</t>
    <rPh sb="0" eb="1">
      <t>イン</t>
    </rPh>
    <phoneticPr fontId="2"/>
  </si>
  <si>
    <t>副将</t>
    <rPh sb="0" eb="2">
      <t>フクショウ</t>
    </rPh>
    <phoneticPr fontId="2"/>
  </si>
  <si>
    <t>大将</t>
    <rPh sb="0" eb="2">
      <t>タイショウ</t>
    </rPh>
    <phoneticPr fontId="2"/>
  </si>
  <si>
    <t>補欠１</t>
    <rPh sb="0" eb="2">
      <t>ホケツ</t>
    </rPh>
    <phoneticPr fontId="2"/>
  </si>
  <si>
    <t>補欠２</t>
    <rPh sb="0" eb="2">
      <t>ホケツ</t>
    </rPh>
    <phoneticPr fontId="2"/>
  </si>
  <si>
    <t>女子団体</t>
    <rPh sb="0" eb="2">
      <t>ジョシ</t>
    </rPh>
    <rPh sb="2" eb="4">
      <t>ダンタイ</t>
    </rPh>
    <phoneticPr fontId="2"/>
  </si>
  <si>
    <t>補欠</t>
    <rPh sb="0" eb="2">
      <t>ホケツ</t>
    </rPh>
    <phoneticPr fontId="2"/>
  </si>
  <si>
    <t>２部</t>
    <rPh sb="1" eb="2">
      <t>ブ</t>
    </rPh>
    <phoneticPr fontId="2"/>
  </si>
  <si>
    <t>A</t>
  </si>
  <si>
    <t>B</t>
  </si>
  <si>
    <t>新人</t>
  </si>
  <si>
    <t>個人用</t>
    <rPh sb="0" eb="3">
      <t>コジンヨウ</t>
    </rPh>
    <phoneticPr fontId="2"/>
  </si>
  <si>
    <t>学校名</t>
    <rPh sb="0" eb="3">
      <t>ガッコウメイ</t>
    </rPh>
    <phoneticPr fontId="2"/>
  </si>
  <si>
    <t>校長名</t>
    <rPh sb="0" eb="2">
      <t>コウチョウ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</si>
  <si>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</si>
  <si>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</si>
  <si>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</si>
  <si>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氏</t>
    <rPh sb="0" eb="1">
      <t>シ</t>
    </rPh>
    <phoneticPr fontId="23"/>
  </si>
  <si>
    <t>名</t>
    <rPh sb="0" eb="1">
      <t>ナ</t>
    </rPh>
    <phoneticPr fontId="23"/>
  </si>
  <si>
    <t>学校名</t>
    <rPh sb="0" eb="3">
      <t>ガッコウメイ</t>
    </rPh>
    <phoneticPr fontId="23"/>
  </si>
  <si>
    <t>先鋒</t>
    <rPh sb="0" eb="2">
      <t>センポウ</t>
    </rPh>
    <phoneticPr fontId="23"/>
  </si>
  <si>
    <t>次鋒</t>
    <rPh sb="0" eb="2">
      <t>ジホウ</t>
    </rPh>
    <phoneticPr fontId="23"/>
  </si>
  <si>
    <t>中堅</t>
    <rPh sb="0" eb="2">
      <t>チュウケン</t>
    </rPh>
    <phoneticPr fontId="23"/>
  </si>
  <si>
    <t>副将</t>
    <rPh sb="0" eb="2">
      <t>フクショウ</t>
    </rPh>
    <phoneticPr fontId="23"/>
  </si>
  <si>
    <t>大将</t>
    <rPh sb="0" eb="2">
      <t>タイショウ</t>
    </rPh>
    <phoneticPr fontId="23"/>
  </si>
  <si>
    <t>体重</t>
    <rPh sb="0" eb="2">
      <t>タイジュウ</t>
    </rPh>
    <phoneticPr fontId="23"/>
  </si>
  <si>
    <t>補欠１</t>
    <rPh sb="0" eb="2">
      <t>ホケツ</t>
    </rPh>
    <phoneticPr fontId="23"/>
  </si>
  <si>
    <t>ｋｇ</t>
    <phoneticPr fontId="23"/>
  </si>
  <si>
    <t>補欠2</t>
    <rPh sb="0" eb="2">
      <t>ホケツ</t>
    </rPh>
    <phoneticPr fontId="23"/>
  </si>
  <si>
    <t>男子団体１部</t>
    <rPh sb="0" eb="2">
      <t>ダンシ</t>
    </rPh>
    <rPh sb="2" eb="4">
      <t>ダンタイ</t>
    </rPh>
    <rPh sb="5" eb="6">
      <t>ブ</t>
    </rPh>
    <phoneticPr fontId="23"/>
  </si>
  <si>
    <t>女子団体</t>
    <rPh sb="0" eb="2">
      <t>ジョシ</t>
    </rPh>
    <rPh sb="2" eb="4">
      <t>ダンタイ</t>
    </rPh>
    <phoneticPr fontId="23"/>
  </si>
  <si>
    <t>補欠</t>
    <rPh sb="0" eb="2">
      <t>ホケツ</t>
    </rPh>
    <phoneticPr fontId="23"/>
  </si>
  <si>
    <t>男子団体２部</t>
    <rPh sb="0" eb="2">
      <t>ダンシ</t>
    </rPh>
    <rPh sb="2" eb="4">
      <t>ダンタイ</t>
    </rPh>
    <rPh sb="5" eb="6">
      <t>ブ</t>
    </rPh>
    <phoneticPr fontId="23"/>
  </si>
  <si>
    <t>Ａ</t>
    <phoneticPr fontId="23"/>
  </si>
  <si>
    <t>Ｂ</t>
    <phoneticPr fontId="23"/>
  </si>
  <si>
    <t>|</t>
    <phoneticPr fontId="23"/>
  </si>
  <si>
    <t>№</t>
    <phoneticPr fontId="23"/>
  </si>
  <si>
    <t>階級</t>
    <rPh sb="0" eb="2">
      <t>カイキュウ</t>
    </rPh>
    <phoneticPr fontId="2"/>
  </si>
  <si>
    <t>90超</t>
    <rPh sb="2" eb="3">
      <t>チョウ</t>
    </rPh>
    <phoneticPr fontId="23"/>
  </si>
  <si>
    <t>70超</t>
    <rPh sb="2" eb="3">
      <t>チョウ</t>
    </rPh>
    <phoneticPr fontId="23"/>
  </si>
  <si>
    <t>No.</t>
    <phoneticPr fontId="23"/>
  </si>
  <si>
    <t>校長名</t>
    <rPh sb="0" eb="3">
      <t>コウチョウメイ</t>
    </rPh>
    <phoneticPr fontId="2"/>
  </si>
  <si>
    <t>記入方法 　　　　　「一本、反則勝ち　　　」　　　　「技あり　　　」　　　　「僅差（指導２以上の差）　　　」　　　　「引き分け　　｜に×」　　「負け　記入しない」</t>
    <rPh sb="0" eb="2">
      <t>キニュウ</t>
    </rPh>
    <rPh sb="2" eb="4">
      <t>ホウホウ</t>
    </rPh>
    <rPh sb="11" eb="13">
      <t>イッポン</t>
    </rPh>
    <rPh sb="14" eb="16">
      <t>ハンソク</t>
    </rPh>
    <rPh sb="16" eb="17">
      <t>カ</t>
    </rPh>
    <rPh sb="27" eb="28">
      <t>ワザ</t>
    </rPh>
    <rPh sb="39" eb="41">
      <t>キンサ</t>
    </rPh>
    <rPh sb="42" eb="44">
      <t>シドウ</t>
    </rPh>
    <rPh sb="45" eb="47">
      <t>イジョウ</t>
    </rPh>
    <rPh sb="48" eb="49">
      <t>サ</t>
    </rPh>
    <rPh sb="59" eb="60">
      <t>ヒ</t>
    </rPh>
    <rPh sb="61" eb="62">
      <t>ワ</t>
    </rPh>
    <rPh sb="72" eb="73">
      <t>マ</t>
    </rPh>
    <rPh sb="75" eb="77">
      <t>キニュウ</t>
    </rPh>
    <phoneticPr fontId="23"/>
  </si>
  <si>
    <t>立</t>
    <rPh sb="0" eb="1">
      <t>タ</t>
    </rPh>
    <phoneticPr fontId="23"/>
  </si>
  <si>
    <t>立</t>
    <rPh sb="0" eb="1">
      <t>リツ</t>
    </rPh>
    <phoneticPr fontId="23"/>
  </si>
  <si>
    <t>階級</t>
    <rPh sb="0" eb="2">
      <t>カイキュウ</t>
    </rPh>
    <phoneticPr fontId="23"/>
  </si>
  <si>
    <t>ｋｇ級</t>
    <rPh sb="2" eb="3">
      <t>キュウ</t>
    </rPh>
    <phoneticPr fontId="23"/>
  </si>
  <si>
    <t>学年</t>
    <rPh sb="0" eb="2">
      <t>ガクネン</t>
    </rPh>
    <phoneticPr fontId="23"/>
  </si>
  <si>
    <t>氏名</t>
    <rPh sb="0" eb="2">
      <t>シメイ</t>
    </rPh>
    <phoneticPr fontId="23"/>
  </si>
  <si>
    <t>年</t>
    <rPh sb="0" eb="1">
      <t>ネン</t>
    </rPh>
    <phoneticPr fontId="23"/>
  </si>
  <si>
    <t>中学校</t>
    <rPh sb="0" eb="3">
      <t>チュウガッコウ</t>
    </rPh>
    <phoneticPr fontId="23"/>
  </si>
  <si>
    <t>個人戦個票</t>
    <rPh sb="0" eb="3">
      <t>コジンセン</t>
    </rPh>
    <rPh sb="3" eb="5">
      <t>コヒョウ</t>
    </rPh>
    <phoneticPr fontId="23"/>
  </si>
  <si>
    <t>№</t>
    <phoneticPr fontId="23"/>
  </si>
  <si>
    <t>男子</t>
    <rPh sb="0" eb="2">
      <t>ダンシ</t>
    </rPh>
    <phoneticPr fontId="23"/>
  </si>
  <si>
    <t>人数</t>
    <rPh sb="0" eb="2">
      <t>ニンズウ</t>
    </rPh>
    <phoneticPr fontId="23"/>
  </si>
  <si>
    <t>女子</t>
    <rPh sb="0" eb="2">
      <t>ジョシ</t>
    </rPh>
    <phoneticPr fontId="23"/>
  </si>
  <si>
    <t>階級の軽い順に記入すること</t>
    <rPh sb="0" eb="2">
      <t>カイキュウ</t>
    </rPh>
    <rPh sb="3" eb="4">
      <t>カル</t>
    </rPh>
    <rPh sb="5" eb="6">
      <t>ジュン</t>
    </rPh>
    <rPh sb="7" eb="9">
      <t>キニュウ</t>
    </rPh>
    <phoneticPr fontId="23"/>
  </si>
  <si>
    <t>団体戦</t>
    <rPh sb="0" eb="2">
      <t>ダンタイ</t>
    </rPh>
    <rPh sb="2" eb="3">
      <t>セン</t>
    </rPh>
    <phoneticPr fontId="23"/>
  </si>
  <si>
    <t>男子2</t>
    <rPh sb="0" eb="2">
      <t>ダンシ</t>
    </rPh>
    <phoneticPr fontId="23"/>
  </si>
  <si>
    <t>女子</t>
    <rPh sb="0" eb="2">
      <t>ジョシ</t>
    </rPh>
    <phoneticPr fontId="0"/>
  </si>
  <si>
    <t>個人戦</t>
    <rPh sb="0" eb="3">
      <t>コジンセン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</si>
</sst>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7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color indexed="8"/>
      <name val="AR P明朝体U"/>
      <family val="1"/>
      <charset val="128"/>
    </font>
    <font>
      <sz val="18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4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80"/>
      <color theme="1"/>
      <name val="ＤＨＰ特太ゴシック体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80"/>
      <color rgb="FFFF0000"/>
      <name val="ＤＨＰ特太ゴシック体"/>
      <family val="3"/>
      <charset val="128"/>
    </font>
    <font>
      <sz val="48"/>
      <color rgb="FFFF0000"/>
      <name val="ＭＳ Ｐゴシック"/>
      <family val="3"/>
      <charset val="128"/>
      <scheme val="minor"/>
    </font>
    <font>
      <sz val="20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  <scheme val="minor"/>
    </font>
    <font>
      <sz val="80"/>
      <color theme="1"/>
      <name val="ＭＳ Ｐゴシック"/>
      <family val="3"/>
      <charset val="128"/>
      <scheme val="minor"/>
    </font>
    <font>
      <sz val="80"/>
      <color rgb="FFFF0000"/>
      <name val="ＭＳ Ｐゴシック"/>
      <family val="3"/>
      <charset val="128"/>
      <scheme val="minor"/>
    </font>
    <font>
      <sz val="100"/>
      <color theme="1"/>
      <name val="ＤＨＰ特太ゴシック体"/>
      <family val="3"/>
      <charset val="128"/>
    </font>
    <font>
      <sz val="100"/>
      <color rgb="FFFF0000"/>
      <name val="ＤＨＰ特太ゴシック体"/>
      <family val="3"/>
      <charset val="128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28"/>
      <color rgb="FFFF0000"/>
      <name val="ＭＳ Ｐゴシック"/>
      <family val="3"/>
      <charset val="128"/>
      <scheme val="minor"/>
    </font>
    <font>
      <sz val="1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Border="1">
      <alignment vertical="center"/>
    </xf>
    <xf numFmtId="0" fontId="1" fillId="0" borderId="0" xfId="1" applyAlignment="1">
      <alignment vertical="center" shrinkToFit="1"/>
    </xf>
    <xf numFmtId="0" fontId="1" fillId="0" borderId="0" xfId="1" applyAlignment="1">
      <alignment horizontal="center" vertical="center" shrinkToFit="1"/>
    </xf>
    <xf numFmtId="0" fontId="1" fillId="0" borderId="0" xfId="1" applyAlignment="1">
      <alignment horizontal="left" vertical="center" shrinkToFit="1"/>
    </xf>
    <xf numFmtId="0" fontId="19" fillId="0" borderId="0" xfId="1" applyFont="1" applyAlignment="1">
      <alignment horizontal="center" vertical="center" shrinkToFit="1"/>
    </xf>
    <xf numFmtId="0" fontId="21" fillId="0" borderId="0" xfId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22" fillId="0" borderId="27" xfId="1" applyFont="1" applyBorder="1" applyAlignment="1">
      <alignment horizontal="center" vertical="center"/>
    </xf>
    <xf numFmtId="0" fontId="22" fillId="0" borderId="30" xfId="1" applyFont="1" applyBorder="1" applyAlignment="1">
      <alignment horizontal="center" vertical="center"/>
    </xf>
    <xf numFmtId="0" fontId="1" fillId="0" borderId="55" xfId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 textRotation="255"/>
    </xf>
    <xf numFmtId="0" fontId="27" fillId="0" borderId="26" xfId="0" applyFont="1" applyBorder="1" applyAlignment="1">
      <alignment horizontal="right" vertical="center"/>
    </xf>
    <xf numFmtId="0" fontId="29" fillId="0" borderId="26" xfId="0" applyFont="1" applyBorder="1" applyAlignment="1">
      <alignment horizontal="right" vertical="center"/>
    </xf>
    <xf numFmtId="0" fontId="28" fillId="0" borderId="0" xfId="0" applyFont="1" applyBorder="1" applyAlignment="1">
      <alignment vertical="distributed" textRotation="255"/>
    </xf>
    <xf numFmtId="0" fontId="24" fillId="0" borderId="26" xfId="0" applyFont="1" applyBorder="1" applyAlignment="1">
      <alignment horizontal="distributed" vertical="center"/>
    </xf>
    <xf numFmtId="0" fontId="25" fillId="0" borderId="26" xfId="0" applyFont="1" applyBorder="1" applyAlignment="1">
      <alignment horizontal="distributed" vertical="center"/>
    </xf>
    <xf numFmtId="0" fontId="24" fillId="0" borderId="26" xfId="0" applyFont="1" applyBorder="1" applyAlignment="1">
      <alignment horizontal="distributed" vertical="center" shrinkToFit="1"/>
    </xf>
    <xf numFmtId="0" fontId="25" fillId="0" borderId="26" xfId="0" applyFont="1" applyBorder="1" applyAlignment="1">
      <alignment horizontal="distributed" vertical="center" shrinkToFit="1"/>
    </xf>
    <xf numFmtId="0" fontId="28" fillId="0" borderId="65" xfId="0" applyFont="1" applyBorder="1" applyAlignment="1">
      <alignment horizontal="center" vertical="distributed" textRotation="255"/>
    </xf>
    <xf numFmtId="0" fontId="24" fillId="0" borderId="63" xfId="0" applyFont="1" applyBorder="1" applyAlignment="1">
      <alignment horizontal="distributed" vertical="center"/>
    </xf>
    <xf numFmtId="0" fontId="27" fillId="0" borderId="63" xfId="0" applyFont="1" applyBorder="1" applyAlignment="1">
      <alignment horizontal="right" vertical="center"/>
    </xf>
    <xf numFmtId="0" fontId="29" fillId="0" borderId="63" xfId="0" applyFont="1" applyBorder="1" applyAlignment="1">
      <alignment horizontal="right" vertical="center"/>
    </xf>
    <xf numFmtId="0" fontId="32" fillId="0" borderId="0" xfId="0" applyFont="1" applyAlignment="1">
      <alignment vertical="center" textRotation="255"/>
    </xf>
    <xf numFmtId="0" fontId="30" fillId="0" borderId="0" xfId="0" applyFont="1" applyBorder="1" applyAlignment="1">
      <alignment vertical="center"/>
    </xf>
    <xf numFmtId="0" fontId="1" fillId="0" borderId="10" xfId="1" applyBorder="1" applyAlignment="1">
      <alignment horizontal="center" vertical="center"/>
    </xf>
    <xf numFmtId="0" fontId="1" fillId="0" borderId="67" xfId="1" applyBorder="1" applyAlignment="1">
      <alignment horizontal="center" vertical="center"/>
    </xf>
    <xf numFmtId="0" fontId="1" fillId="0" borderId="66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1" xfId="1" applyFill="1" applyBorder="1" applyAlignment="1">
      <alignment horizontal="center" vertical="center"/>
    </xf>
    <xf numFmtId="0" fontId="36" fillId="0" borderId="0" xfId="0" applyFont="1" applyAlignment="1">
      <alignment vertical="center" textRotation="255"/>
    </xf>
    <xf numFmtId="0" fontId="37" fillId="0" borderId="0" xfId="0" applyFont="1" applyAlignment="1">
      <alignment vertical="center" textRotation="255"/>
    </xf>
    <xf numFmtId="0" fontId="38" fillId="0" borderId="65" xfId="0" applyFont="1" applyBorder="1" applyAlignment="1">
      <alignment vertical="distributed" textRotation="255"/>
    </xf>
    <xf numFmtId="0" fontId="39" fillId="0" borderId="65" xfId="0" applyFont="1" applyBorder="1" applyAlignment="1">
      <alignment vertical="distributed" textRotation="255"/>
    </xf>
    <xf numFmtId="0" fontId="4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0" fillId="0" borderId="54" xfId="1" applyFont="1" applyBorder="1" applyAlignment="1">
      <alignment horizontal="center" vertical="center"/>
    </xf>
    <xf numFmtId="0" fontId="22" fillId="0" borderId="31" xfId="1" applyFont="1" applyBorder="1" applyAlignment="1">
      <alignment horizontal="center" vertical="center"/>
    </xf>
    <xf numFmtId="0" fontId="22" fillId="0" borderId="26" xfId="1" applyFont="1" applyBorder="1" applyAlignment="1">
      <alignment horizontal="center" vertical="center"/>
    </xf>
    <xf numFmtId="0" fontId="22" fillId="0" borderId="28" xfId="1" applyFont="1" applyBorder="1" applyAlignment="1">
      <alignment horizontal="center" vertical="center"/>
    </xf>
    <xf numFmtId="0" fontId="45" fillId="0" borderId="0" xfId="1" applyFont="1" applyAlignment="1">
      <alignment vertical="center" shrinkToFit="1"/>
    </xf>
    <xf numFmtId="0" fontId="47" fillId="0" borderId="0" xfId="0" applyFont="1">
      <alignment vertical="center"/>
    </xf>
    <xf numFmtId="0" fontId="45" fillId="0" borderId="0" xfId="1" applyFont="1" applyBorder="1" applyAlignment="1">
      <alignment horizontal="center" vertical="center" shrinkToFit="1"/>
    </xf>
    <xf numFmtId="0" fontId="45" fillId="0" borderId="0" xfId="1" applyFont="1" applyAlignment="1">
      <alignment horizontal="center" vertical="center" shrinkToFit="1"/>
    </xf>
    <xf numFmtId="0" fontId="45" fillId="0" borderId="0" xfId="1" applyFont="1" applyAlignment="1">
      <alignment horizontal="left" vertical="center" shrinkToFit="1"/>
    </xf>
    <xf numFmtId="0" fontId="45" fillId="0" borderId="0" xfId="1" applyFont="1">
      <alignment vertical="center"/>
    </xf>
    <xf numFmtId="0" fontId="45" fillId="0" borderId="0" xfId="1" applyFont="1" applyAlignment="1">
      <alignment horizontal="left" vertical="top" shrinkToFit="1"/>
    </xf>
    <xf numFmtId="0" fontId="49" fillId="0" borderId="57" xfId="1" applyFont="1" applyBorder="1" applyAlignment="1">
      <alignment horizontal="center" vertical="center" shrinkToFit="1"/>
    </xf>
    <xf numFmtId="0" fontId="49" fillId="0" borderId="44" xfId="1" applyFont="1" applyBorder="1" applyAlignment="1">
      <alignment horizontal="center" vertical="center" shrinkToFit="1"/>
    </xf>
    <xf numFmtId="0" fontId="49" fillId="0" borderId="25" xfId="1" applyFont="1" applyBorder="1" applyAlignment="1">
      <alignment horizontal="center" vertical="center" shrinkToFit="1"/>
    </xf>
    <xf numFmtId="0" fontId="49" fillId="0" borderId="32" xfId="1" applyFont="1" applyBorder="1" applyAlignment="1">
      <alignment horizontal="center" vertical="center" shrinkToFit="1"/>
    </xf>
    <xf numFmtId="0" fontId="49" fillId="0" borderId="33" xfId="1" applyFont="1" applyBorder="1" applyAlignment="1">
      <alignment horizontal="center" vertical="center" shrinkToFit="1"/>
    </xf>
    <xf numFmtId="0" fontId="45" fillId="0" borderId="18" xfId="1" applyFont="1" applyBorder="1" applyAlignment="1">
      <alignment horizontal="center" vertical="center" shrinkToFit="1"/>
    </xf>
    <xf numFmtId="0" fontId="49" fillId="0" borderId="58" xfId="1" applyFont="1" applyBorder="1" applyAlignment="1">
      <alignment horizontal="center" vertical="center" shrinkToFit="1"/>
    </xf>
    <xf numFmtId="0" fontId="49" fillId="0" borderId="26" xfId="1" applyFont="1" applyBorder="1" applyAlignment="1">
      <alignment horizontal="center" vertical="center" shrinkToFit="1"/>
    </xf>
    <xf numFmtId="0" fontId="49" fillId="0" borderId="34" xfId="1" applyFont="1" applyBorder="1" applyAlignment="1">
      <alignment horizontal="center" vertical="center" shrinkToFit="1"/>
    </xf>
    <xf numFmtId="0" fontId="49" fillId="0" borderId="35" xfId="1" applyFont="1" applyBorder="1" applyAlignment="1">
      <alignment horizontal="center" vertical="center" shrinkToFit="1"/>
    </xf>
    <xf numFmtId="0" fontId="45" fillId="0" borderId="0" xfId="1" applyFont="1" applyBorder="1" applyAlignment="1">
      <alignment vertical="center" shrinkToFit="1"/>
    </xf>
    <xf numFmtId="0" fontId="49" fillId="0" borderId="59" xfId="1" applyFont="1" applyBorder="1" applyAlignment="1">
      <alignment horizontal="center" vertical="center" shrinkToFit="1"/>
    </xf>
    <xf numFmtId="0" fontId="49" fillId="0" borderId="45" xfId="1" applyFont="1" applyBorder="1" applyAlignment="1">
      <alignment horizontal="center" vertical="center" shrinkToFit="1"/>
    </xf>
    <xf numFmtId="0" fontId="49" fillId="0" borderId="28" xfId="1" applyFont="1" applyBorder="1" applyAlignment="1">
      <alignment horizontal="center" vertical="center" shrinkToFit="1"/>
    </xf>
    <xf numFmtId="0" fontId="49" fillId="0" borderId="36" xfId="1" applyFont="1" applyBorder="1" applyAlignment="1">
      <alignment horizontal="center" vertical="center" shrinkToFit="1"/>
    </xf>
    <xf numFmtId="0" fontId="49" fillId="0" borderId="37" xfId="1" applyFont="1" applyBorder="1" applyAlignment="1">
      <alignment horizontal="center" vertical="center" shrinkToFit="1"/>
    </xf>
    <xf numFmtId="0" fontId="49" fillId="0" borderId="60" xfId="1" applyFont="1" applyBorder="1" applyAlignment="1">
      <alignment horizontal="center" vertical="center" shrinkToFit="1"/>
    </xf>
    <xf numFmtId="0" fontId="49" fillId="0" borderId="46" xfId="1" applyFont="1" applyBorder="1" applyAlignment="1">
      <alignment horizontal="center" vertical="center" shrinkToFit="1"/>
    </xf>
    <xf numFmtId="0" fontId="49" fillId="0" borderId="31" xfId="1" applyFont="1" applyBorder="1" applyAlignment="1">
      <alignment horizontal="center" vertical="center" shrinkToFit="1"/>
    </xf>
    <xf numFmtId="0" fontId="49" fillId="0" borderId="38" xfId="1" applyFont="1" applyBorder="1" applyAlignment="1">
      <alignment horizontal="center" vertical="center" shrinkToFit="1"/>
    </xf>
    <xf numFmtId="0" fontId="49" fillId="0" borderId="39" xfId="1" applyFont="1" applyBorder="1" applyAlignment="1">
      <alignment horizontal="center" vertical="center" shrinkToFit="1"/>
    </xf>
    <xf numFmtId="0" fontId="49" fillId="0" borderId="43" xfId="1" applyFont="1" applyBorder="1" applyAlignment="1">
      <alignment horizontal="center" vertical="center" shrinkToFit="1"/>
    </xf>
    <xf numFmtId="0" fontId="49" fillId="0" borderId="0" xfId="1" applyFont="1" applyBorder="1" applyAlignment="1">
      <alignment horizontal="center" vertical="center" shrinkToFit="1"/>
    </xf>
    <xf numFmtId="0" fontId="49" fillId="0" borderId="61" xfId="1" applyFont="1" applyBorder="1" applyAlignment="1">
      <alignment horizontal="center" vertical="center" shrinkToFit="1"/>
    </xf>
    <xf numFmtId="0" fontId="49" fillId="0" borderId="56" xfId="1" applyFont="1" applyBorder="1" applyAlignment="1">
      <alignment horizontal="center" vertical="center" shrinkToFit="1"/>
    </xf>
    <xf numFmtId="0" fontId="49" fillId="0" borderId="40" xfId="1" applyFont="1" applyBorder="1" applyAlignment="1">
      <alignment horizontal="center" vertical="center" shrinkToFit="1"/>
    </xf>
    <xf numFmtId="0" fontId="49" fillId="0" borderId="41" xfId="1" applyFont="1" applyBorder="1" applyAlignment="1">
      <alignment horizontal="center" vertical="center" shrinkToFit="1"/>
    </xf>
    <xf numFmtId="0" fontId="49" fillId="0" borderId="42" xfId="1" applyFont="1" applyBorder="1" applyAlignment="1">
      <alignment horizontal="center" vertical="center" shrinkToFit="1"/>
    </xf>
    <xf numFmtId="0" fontId="50" fillId="0" borderId="12" xfId="1" applyFont="1" applyBorder="1" applyAlignment="1">
      <alignment horizontal="center" vertical="center" shrinkToFit="1"/>
    </xf>
    <xf numFmtId="0" fontId="52" fillId="0" borderId="12" xfId="1" applyFont="1" applyBorder="1" applyAlignment="1">
      <alignment horizontal="center" vertical="center" shrinkToFit="1"/>
    </xf>
    <xf numFmtId="0" fontId="52" fillId="0" borderId="47" xfId="1" applyFont="1" applyBorder="1" applyAlignment="1">
      <alignment horizontal="center" vertical="center" shrinkToFit="1"/>
    </xf>
    <xf numFmtId="0" fontId="52" fillId="0" borderId="11" xfId="1" applyFont="1" applyBorder="1" applyAlignment="1">
      <alignment horizontal="center" vertical="center" shrinkToFit="1"/>
    </xf>
    <xf numFmtId="0" fontId="52" fillId="0" borderId="10" xfId="1" applyFont="1" applyBorder="1" applyAlignment="1">
      <alignment horizontal="center" vertical="center" shrinkToFit="1"/>
    </xf>
    <xf numFmtId="0" fontId="52" fillId="0" borderId="19" xfId="1" applyFont="1" applyBorder="1" applyAlignment="1">
      <alignment horizontal="center" vertical="center" shrinkToFit="1"/>
    </xf>
    <xf numFmtId="0" fontId="52" fillId="0" borderId="24" xfId="1" applyFont="1" applyBorder="1" applyAlignment="1">
      <alignment horizontal="center" vertical="center" shrinkToFit="1"/>
    </xf>
    <xf numFmtId="0" fontId="52" fillId="0" borderId="16" xfId="1" applyFont="1" applyBorder="1" applyAlignment="1">
      <alignment horizontal="center" vertical="center" shrinkToFit="1"/>
    </xf>
    <xf numFmtId="0" fontId="52" fillId="0" borderId="14" xfId="1" applyFont="1" applyBorder="1" applyAlignment="1">
      <alignment horizontal="center" vertical="center" shrinkToFit="1"/>
    </xf>
    <xf numFmtId="0" fontId="52" fillId="0" borderId="15" xfId="1" applyFont="1" applyBorder="1" applyAlignment="1">
      <alignment horizontal="center" vertical="center" shrinkToFit="1"/>
    </xf>
    <xf numFmtId="0" fontId="52" fillId="0" borderId="13" xfId="1" applyFont="1" applyBorder="1" applyAlignment="1">
      <alignment horizontal="center" vertical="center" shrinkToFit="1"/>
    </xf>
    <xf numFmtId="0" fontId="52" fillId="0" borderId="17" xfId="1" applyFont="1" applyBorder="1" applyAlignment="1">
      <alignment horizontal="center" vertical="center" shrinkToFit="1"/>
    </xf>
    <xf numFmtId="0" fontId="53" fillId="0" borderId="23" xfId="1" applyFont="1" applyBorder="1" applyAlignment="1">
      <alignment horizontal="center" vertical="center" shrinkToFit="1"/>
    </xf>
    <xf numFmtId="0" fontId="50" fillId="0" borderId="48" xfId="1" applyFont="1" applyBorder="1" applyAlignment="1">
      <alignment horizontal="center" vertical="center" shrinkToFit="1"/>
    </xf>
    <xf numFmtId="0" fontId="1" fillId="0" borderId="68" xfId="1" applyBorder="1" applyAlignment="1">
      <alignment horizontal="center" vertical="center"/>
    </xf>
    <xf numFmtId="0" fontId="22" fillId="0" borderId="69" xfId="1" applyFont="1" applyBorder="1" applyAlignment="1">
      <alignment horizontal="center" vertical="center"/>
    </xf>
    <xf numFmtId="0" fontId="22" fillId="0" borderId="29" xfId="1" applyFont="1" applyBorder="1" applyAlignment="1">
      <alignment horizontal="center" vertical="center"/>
    </xf>
    <xf numFmtId="0" fontId="22" fillId="0" borderId="25" xfId="1" applyFont="1" applyBorder="1" applyAlignment="1">
      <alignment horizontal="center" vertical="center"/>
    </xf>
    <xf numFmtId="0" fontId="1" fillId="0" borderId="70" xfId="1" applyBorder="1" applyAlignment="1">
      <alignment horizontal="center" vertical="center"/>
    </xf>
    <xf numFmtId="0" fontId="22" fillId="0" borderId="71" xfId="1" applyFont="1" applyBorder="1" applyAlignment="1">
      <alignment horizontal="center" vertical="center"/>
    </xf>
    <xf numFmtId="0" fontId="22" fillId="0" borderId="72" xfId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55" fillId="0" borderId="58" xfId="0" applyFont="1" applyBorder="1" applyAlignment="1">
      <alignment horizontal="center" vertical="center"/>
    </xf>
    <xf numFmtId="0" fontId="55" fillId="0" borderId="75" xfId="0" applyFont="1" applyBorder="1">
      <alignment vertical="center"/>
    </xf>
    <xf numFmtId="0" fontId="55" fillId="0" borderId="58" xfId="0" applyFont="1" applyBorder="1" applyAlignment="1">
      <alignment horizontal="center" vertical="center"/>
    </xf>
    <xf numFmtId="0" fontId="54" fillId="0" borderId="59" xfId="0" applyFont="1" applyBorder="1">
      <alignment vertical="center"/>
    </xf>
    <xf numFmtId="0" fontId="55" fillId="0" borderId="45" xfId="0" applyFont="1" applyBorder="1">
      <alignment vertical="center"/>
    </xf>
    <xf numFmtId="0" fontId="55" fillId="0" borderId="74" xfId="0" applyFont="1" applyBorder="1" applyAlignment="1">
      <alignment vertical="center"/>
    </xf>
    <xf numFmtId="0" fontId="55" fillId="0" borderId="73" xfId="0" applyFont="1" applyBorder="1" applyAlignment="1">
      <alignment horizontal="center" vertical="center" shrinkToFit="1"/>
    </xf>
    <xf numFmtId="0" fontId="22" fillId="0" borderId="31" xfId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44" fillId="0" borderId="54" xfId="1" applyFont="1" applyBorder="1" applyAlignment="1">
      <alignment horizontal="center" vertical="center" shrinkToFit="1"/>
    </xf>
    <xf numFmtId="0" fontId="34" fillId="24" borderId="26" xfId="0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vertical="center"/>
    </xf>
    <xf numFmtId="0" fontId="56" fillId="24" borderId="44" xfId="0" applyFont="1" applyFill="1" applyBorder="1" applyAlignment="1">
      <alignment vertical="center"/>
    </xf>
    <xf numFmtId="0" fontId="56" fillId="24" borderId="26" xfId="0" applyFont="1" applyFill="1" applyBorder="1" applyAlignment="1">
      <alignment horizontal="center" vertical="center"/>
    </xf>
    <xf numFmtId="0" fontId="56" fillId="24" borderId="44" xfId="0" applyFont="1" applyFill="1" applyBorder="1" applyAlignment="1">
      <alignment horizontal="center" vertical="center"/>
    </xf>
    <xf numFmtId="0" fontId="45" fillId="0" borderId="0" xfId="1" applyFont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49" fillId="0" borderId="76" xfId="1" applyFont="1" applyBorder="1" applyAlignment="1">
      <alignment horizontal="center" vertical="center" shrinkToFit="1"/>
    </xf>
    <xf numFmtId="0" fontId="49" fillId="0" borderId="77" xfId="1" applyFont="1" applyBorder="1" applyAlignment="1">
      <alignment horizontal="center" vertical="center" shrinkToFit="1"/>
    </xf>
    <xf numFmtId="0" fontId="49" fillId="0" borderId="78" xfId="1" applyFont="1" applyBorder="1" applyAlignment="1">
      <alignment horizontal="center" vertical="center" shrinkToFit="1"/>
    </xf>
    <xf numFmtId="0" fontId="45" fillId="0" borderId="0" xfId="1" applyFont="1" applyBorder="1" applyAlignment="1">
      <alignment horizontal="center" vertical="center" shrinkToFit="1"/>
    </xf>
    <xf numFmtId="0" fontId="45" fillId="0" borderId="0" xfId="1" applyFont="1" applyBorder="1" applyAlignment="1">
      <alignment horizontal="center" vertical="center" shrinkToFit="1"/>
    </xf>
    <xf numFmtId="0" fontId="22" fillId="0" borderId="79" xfId="1" applyFont="1" applyBorder="1" applyAlignment="1">
      <alignment horizontal="center" vertical="center"/>
    </xf>
    <xf numFmtId="0" fontId="22" fillId="0" borderId="26" xfId="1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center" shrinkToFit="1"/>
    </xf>
    <xf numFmtId="0" fontId="53" fillId="0" borderId="47" xfId="1" applyFont="1" applyBorder="1" applyAlignment="1">
      <alignment horizontal="center" vertical="center" shrinkToFit="1"/>
    </xf>
    <xf numFmtId="0" fontId="53" fillId="0" borderId="48" xfId="1" applyFont="1" applyBorder="1" applyAlignment="1">
      <alignment horizontal="center" vertical="center" shrinkToFit="1"/>
    </xf>
    <xf numFmtId="0" fontId="51" fillId="0" borderId="48" xfId="1" applyFont="1" applyBorder="1" applyAlignment="1">
      <alignment horizontal="center" vertical="center" shrinkToFit="1"/>
    </xf>
    <xf numFmtId="0" fontId="51" fillId="0" borderId="23" xfId="1" applyFont="1" applyBorder="1" applyAlignment="1">
      <alignment horizontal="center" vertical="center" shrinkToFit="1"/>
    </xf>
    <xf numFmtId="0" fontId="44" fillId="0" borderId="0" xfId="1" applyFont="1" applyAlignment="1">
      <alignment horizontal="center" vertical="center" shrinkToFit="1"/>
    </xf>
    <xf numFmtId="0" fontId="45" fillId="0" borderId="0" xfId="1" applyFont="1" applyAlignment="1">
      <alignment horizontal="left" vertical="center" shrinkToFit="1"/>
    </xf>
    <xf numFmtId="0" fontId="46" fillId="0" borderId="49" xfId="1" applyFont="1" applyBorder="1" applyAlignment="1">
      <alignment horizontal="center" vertical="center" shrinkToFit="1"/>
    </xf>
    <xf numFmtId="0" fontId="46" fillId="0" borderId="50" xfId="1" applyFont="1" applyBorder="1" applyAlignment="1">
      <alignment horizontal="center" vertical="center" shrinkToFit="1"/>
    </xf>
    <xf numFmtId="0" fontId="46" fillId="0" borderId="51" xfId="1" applyFont="1" applyBorder="1" applyAlignment="1">
      <alignment horizontal="center" vertical="center" shrinkToFit="1"/>
    </xf>
    <xf numFmtId="0" fontId="46" fillId="0" borderId="52" xfId="1" applyFont="1" applyBorder="1" applyAlignment="1">
      <alignment horizontal="center" vertical="center" shrinkToFit="1"/>
    </xf>
    <xf numFmtId="0" fontId="46" fillId="0" borderId="0" xfId="1" applyFont="1" applyBorder="1" applyAlignment="1">
      <alignment horizontal="center" vertical="center" shrinkToFit="1"/>
    </xf>
    <xf numFmtId="0" fontId="46" fillId="0" borderId="53" xfId="1" applyFont="1" applyBorder="1" applyAlignment="1">
      <alignment horizontal="center" vertical="center" shrinkToFit="1"/>
    </xf>
    <xf numFmtId="0" fontId="46" fillId="0" borderId="38" xfId="1" applyFont="1" applyBorder="1" applyAlignment="1">
      <alignment horizontal="center" vertical="center" shrinkToFit="1"/>
    </xf>
    <xf numFmtId="0" fontId="46" fillId="0" borderId="54" xfId="1" applyFont="1" applyBorder="1" applyAlignment="1">
      <alignment horizontal="center" vertical="center" shrinkToFit="1"/>
    </xf>
    <xf numFmtId="0" fontId="46" fillId="0" borderId="46" xfId="1" applyFont="1" applyBorder="1" applyAlignment="1">
      <alignment horizontal="center" vertical="center" shrinkToFit="1"/>
    </xf>
    <xf numFmtId="0" fontId="48" fillId="0" borderId="50" xfId="1" applyFont="1" applyBorder="1" applyAlignment="1">
      <alignment horizontal="right" vertical="center" shrinkToFit="1"/>
    </xf>
    <xf numFmtId="0" fontId="48" fillId="0" borderId="54" xfId="1" applyFont="1" applyBorder="1" applyAlignment="1">
      <alignment horizontal="right" vertical="center" shrinkToFit="1"/>
    </xf>
    <xf numFmtId="0" fontId="45" fillId="0" borderId="0" xfId="1" applyFont="1" applyBorder="1" applyAlignment="1">
      <alignment horizontal="center" vertical="center" shrinkToFit="1"/>
    </xf>
    <xf numFmtId="0" fontId="45" fillId="0" borderId="0" xfId="1" applyFont="1" applyBorder="1" applyAlignment="1">
      <alignment vertical="center" shrinkToFit="1"/>
    </xf>
    <xf numFmtId="0" fontId="44" fillId="0" borderId="54" xfId="1" applyFont="1" applyBorder="1" applyAlignment="1">
      <alignment horizontal="right" vertical="center" shrinkToFit="1"/>
    </xf>
    <xf numFmtId="0" fontId="45" fillId="0" borderId="57" xfId="1" applyFont="1" applyBorder="1" applyAlignment="1">
      <alignment horizontal="center" vertical="center" shrinkToFit="1"/>
    </xf>
    <xf numFmtId="0" fontId="45" fillId="0" borderId="62" xfId="1" applyFont="1" applyBorder="1" applyAlignment="1">
      <alignment horizontal="center" vertical="center" shrinkToFit="1"/>
    </xf>
    <xf numFmtId="0" fontId="45" fillId="0" borderId="59" xfId="1" applyFont="1" applyBorder="1" applyAlignment="1">
      <alignment horizontal="center" vertical="center" shrinkToFit="1"/>
    </xf>
    <xf numFmtId="0" fontId="45" fillId="0" borderId="64" xfId="1" applyFont="1" applyBorder="1" applyAlignment="1">
      <alignment horizontal="center" vertical="center" shrinkToFit="1"/>
    </xf>
    <xf numFmtId="0" fontId="44" fillId="0" borderId="54" xfId="1" applyFont="1" applyBorder="1" applyAlignment="1">
      <alignment horizontal="center" vertical="center" shrinkToFit="1"/>
    </xf>
    <xf numFmtId="0" fontId="52" fillId="0" borderId="47" xfId="1" applyFont="1" applyBorder="1" applyAlignment="1">
      <alignment horizontal="center" vertical="center" shrinkToFit="1"/>
    </xf>
    <xf numFmtId="0" fontId="52" fillId="0" borderId="48" xfId="1" applyFont="1" applyBorder="1" applyAlignment="1">
      <alignment horizontal="center" vertical="center" shrinkToFit="1"/>
    </xf>
    <xf numFmtId="0" fontId="45" fillId="0" borderId="58" xfId="1" applyFont="1" applyBorder="1" applyAlignment="1">
      <alignment horizontal="center" vertical="center" shrinkToFit="1"/>
    </xf>
    <xf numFmtId="0" fontId="45" fillId="0" borderId="63" xfId="1" applyFont="1" applyBorder="1" applyAlignment="1">
      <alignment horizontal="center" vertical="center" shrinkToFit="1"/>
    </xf>
    <xf numFmtId="0" fontId="1" fillId="0" borderId="10" xfId="1" applyBorder="1" applyAlignment="1">
      <alignment horizontal="center" vertical="center"/>
    </xf>
    <xf numFmtId="0" fontId="22" fillId="0" borderId="32" xfId="1" applyFont="1" applyBorder="1" applyAlignment="1">
      <alignment horizontal="center" vertical="center"/>
    </xf>
    <xf numFmtId="0" fontId="22" fillId="0" borderId="43" xfId="1" applyFont="1" applyBorder="1" applyAlignment="1">
      <alignment horizontal="center" vertical="center"/>
    </xf>
    <xf numFmtId="0" fontId="22" fillId="0" borderId="34" xfId="1" applyFont="1" applyBorder="1" applyAlignment="1">
      <alignment horizontal="center" vertical="center"/>
    </xf>
    <xf numFmtId="0" fontId="22" fillId="0" borderId="44" xfId="1" applyFont="1" applyBorder="1" applyAlignment="1">
      <alignment horizontal="center" vertical="center"/>
    </xf>
    <xf numFmtId="0" fontId="22" fillId="0" borderId="36" xfId="1" applyFont="1" applyBorder="1" applyAlignment="1">
      <alignment horizontal="center" vertical="center"/>
    </xf>
    <xf numFmtId="0" fontId="22" fillId="0" borderId="45" xfId="1" applyFont="1" applyBorder="1" applyAlignment="1">
      <alignment horizontal="center" vertical="center"/>
    </xf>
    <xf numFmtId="0" fontId="1" fillId="0" borderId="50" xfId="1" applyBorder="1" applyAlignment="1">
      <alignment horizontal="left" shrinkToFit="1"/>
    </xf>
    <xf numFmtId="0" fontId="21" fillId="0" borderId="49" xfId="1" applyFont="1" applyBorder="1" applyAlignment="1">
      <alignment horizontal="center" vertical="center"/>
    </xf>
    <xf numFmtId="0" fontId="21" fillId="0" borderId="50" xfId="1" applyFont="1" applyBorder="1" applyAlignment="1">
      <alignment horizontal="center" vertical="center"/>
    </xf>
    <xf numFmtId="0" fontId="21" fillId="0" borderId="51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21" fillId="0" borderId="54" xfId="1" applyFont="1" applyBorder="1" applyAlignment="1">
      <alignment horizontal="center" vertical="center"/>
    </xf>
    <xf numFmtId="0" fontId="21" fillId="0" borderId="46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 shrinkToFit="1"/>
    </xf>
    <xf numFmtId="0" fontId="20" fillId="0" borderId="0" xfId="1" applyFont="1" applyBorder="1" applyAlignment="1">
      <alignment horizontal="right" vertical="center"/>
    </xf>
    <xf numFmtId="0" fontId="20" fillId="0" borderId="54" xfId="1" applyFont="1" applyBorder="1" applyAlignment="1">
      <alignment horizontal="right" vertical="center"/>
    </xf>
    <xf numFmtId="0" fontId="1" fillId="0" borderId="0" xfId="1" applyBorder="1" applyAlignment="1">
      <alignment horizontal="center" vertical="center" shrinkToFit="1"/>
    </xf>
    <xf numFmtId="0" fontId="35" fillId="0" borderId="0" xfId="1" applyFont="1" applyBorder="1" applyAlignment="1">
      <alignment horizontal="left" vertical="center"/>
    </xf>
    <xf numFmtId="0" fontId="20" fillId="0" borderId="54" xfId="1" applyFont="1" applyBorder="1" applyAlignment="1">
      <alignment horizontal="center" vertical="center"/>
    </xf>
    <xf numFmtId="0" fontId="54" fillId="0" borderId="63" xfId="0" applyFont="1" applyBorder="1" applyAlignment="1">
      <alignment horizontal="center" vertical="center"/>
    </xf>
    <xf numFmtId="0" fontId="55" fillId="0" borderId="58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75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58" xfId="0" applyFont="1" applyBorder="1" applyAlignment="1">
      <alignment horizontal="center" vertical="center"/>
    </xf>
    <xf numFmtId="0" fontId="55" fillId="0" borderId="57" xfId="0" applyFont="1" applyBorder="1" applyAlignment="1">
      <alignment horizontal="center" vertical="center" shrinkToFit="1"/>
    </xf>
    <xf numFmtId="0" fontId="55" fillId="0" borderId="62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distributed" textRotation="255"/>
    </xf>
    <xf numFmtId="0" fontId="28" fillId="0" borderId="65" xfId="0" applyFont="1" applyBorder="1" applyAlignment="1">
      <alignment horizontal="center" vertical="distributed" textRotation="255"/>
    </xf>
    <xf numFmtId="0" fontId="31" fillId="0" borderId="0" xfId="0" applyFont="1" applyBorder="1" applyAlignment="1">
      <alignment horizontal="center" vertical="distributed" textRotation="255"/>
    </xf>
    <xf numFmtId="0" fontId="31" fillId="0" borderId="65" xfId="0" applyFont="1" applyBorder="1" applyAlignment="1">
      <alignment horizontal="center" vertical="distributed" textRotation="255"/>
    </xf>
    <xf numFmtId="0" fontId="38" fillId="0" borderId="65" xfId="0" applyFont="1" applyBorder="1" applyAlignment="1">
      <alignment horizontal="center" vertical="distributed" textRotation="255"/>
    </xf>
    <xf numFmtId="0" fontId="34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 textRotation="255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476250</xdr:colOff>
      <xdr:row>2</xdr:row>
      <xdr:rowOff>79375</xdr:rowOff>
    </xdr:from>
    <xdr:to>
      <xdr:col>26</xdr:col>
      <xdr:colOff>523875</xdr:colOff>
      <xdr:row>15</xdr:row>
      <xdr:rowOff>190499</xdr:rowOff>
    </xdr:to>
    <xdr:sp macro="" textlink="">
      <xdr:nvSpPr>
        <xdr:cNvPr id="2" name="縦巻き 1"/>
        <xdr:cNvSpPr/>
      </xdr:nvSpPr>
      <xdr:spPr>
        <a:xfrm>
          <a:off x="8128000" y="428625"/>
          <a:ext cx="6873875" cy="3524249"/>
        </a:xfrm>
        <a:prstGeom prst="vertic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/>
            <a:t>学校名、校長名、監督名を打ち込むと個人戦申込にも反映されます。</a:t>
          </a:r>
          <a:endParaRPr kumimoji="1" lang="en-US" altLang="ja-JP" sz="2800"/>
        </a:p>
        <a:p>
          <a:pPr algn="l"/>
          <a:endParaRPr kumimoji="1" lang="en-US" altLang="ja-JP" sz="2800"/>
        </a:p>
        <a:p>
          <a:pPr algn="l"/>
          <a:r>
            <a:rPr kumimoji="1" lang="ja-JP" altLang="en-US" sz="2800"/>
            <a:t>選手名は「氏」「名」それぞれのセルに入力してください。「氏」が団体戦の表示に反映されます。</a:t>
          </a:r>
        </a:p>
      </xdr:txBody>
    </xdr:sp>
    <xdr:clientData/>
  </xdr:twoCellAnchor>
  <xdr:twoCellAnchor>
    <xdr:from>
      <xdr:col>16</xdr:col>
      <xdr:colOff>269875</xdr:colOff>
      <xdr:row>15</xdr:row>
      <xdr:rowOff>269875</xdr:rowOff>
    </xdr:from>
    <xdr:to>
      <xdr:col>26</xdr:col>
      <xdr:colOff>317500</xdr:colOff>
      <xdr:row>29</xdr:row>
      <xdr:rowOff>174626</xdr:rowOff>
    </xdr:to>
    <xdr:sp macro="" textlink="">
      <xdr:nvSpPr>
        <xdr:cNvPr id="3" name="縦巻き 2"/>
        <xdr:cNvSpPr/>
      </xdr:nvSpPr>
      <xdr:spPr>
        <a:xfrm>
          <a:off x="7921625" y="4032250"/>
          <a:ext cx="6873875" cy="3730626"/>
        </a:xfrm>
        <a:prstGeom prst="vertic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800"/>
            <a:t>提出書類</a:t>
          </a:r>
          <a:endParaRPr kumimoji="1" lang="en-US" altLang="ja-JP" sz="2800"/>
        </a:p>
        <a:p>
          <a:pPr algn="l"/>
          <a:r>
            <a:rPr kumimoji="1" lang="ja-JP" altLang="en-US" sz="2800"/>
            <a:t>①団体戦申込　②個人戦申込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①②は２枚を割り付けし、Ａ４に縮小して１０部提出</a:t>
          </a:r>
          <a:endParaRPr kumimoji="1" lang="en-US" altLang="ja-JP" sz="2800"/>
        </a:p>
        <a:p>
          <a:pPr algn="l"/>
          <a:r>
            <a:rPr kumimoji="1" lang="ja-JP" altLang="en-US" sz="2800"/>
            <a:t>③個人戦個票（男子・女子）</a:t>
          </a:r>
          <a:endParaRPr kumimoji="1" lang="en-US" altLang="ja-JP" sz="2800"/>
        </a:p>
        <a:p>
          <a:pPr algn="l"/>
          <a:r>
            <a:rPr kumimoji="1" lang="ja-JP" altLang="en-US" sz="2800"/>
            <a:t>④団体戦表示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238126</xdr:colOff>
      <xdr:row>0</xdr:row>
      <xdr:rowOff>0</xdr:rowOff>
    </xdr:from>
    <xdr:to>
      <xdr:col>22</xdr:col>
      <xdr:colOff>95250</xdr:colOff>
      <xdr:row>9</xdr:row>
      <xdr:rowOff>126999</xdr:rowOff>
    </xdr:to>
    <xdr:sp macro="" textlink="">
      <xdr:nvSpPr>
        <xdr:cNvPr id="3" name="縦巻き 2"/>
        <xdr:cNvSpPr/>
      </xdr:nvSpPr>
      <xdr:spPr>
        <a:xfrm>
          <a:off x="7270751" y="0"/>
          <a:ext cx="7207249" cy="2492374"/>
        </a:xfrm>
        <a:prstGeom prst="vertic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/>
            <a:t>入力した選手が「個人戦個票」に反映されます。</a:t>
          </a:r>
          <a:endParaRPr kumimoji="1" lang="en-US" altLang="ja-JP" sz="2800"/>
        </a:p>
        <a:p>
          <a:pPr algn="l"/>
          <a:r>
            <a:rPr kumimoji="1" lang="ja-JP" altLang="en-US" sz="2800"/>
            <a:t>下の赤枠のデータを別紙報告用紙で事務局に報告してください。赤枠内は全てｺﾋﾟｰ</a:t>
          </a:r>
        </a:p>
      </xdr:txBody>
    </xdr:sp>
    <xdr:clientData/>
  </xdr:twoCellAnchor>
  <xdr:twoCellAnchor>
    <xdr:from>
      <xdr:col>13</xdr:col>
      <xdr:colOff>539750</xdr:colOff>
      <xdr:row>9</xdr:row>
      <xdr:rowOff>142875</xdr:rowOff>
    </xdr:from>
    <xdr:to>
      <xdr:col>16</xdr:col>
      <xdr:colOff>158750</xdr:colOff>
      <xdr:row>33</xdr:row>
      <xdr:rowOff>158750</xdr:rowOff>
    </xdr:to>
    <xdr:sp macro="" textlink="">
      <xdr:nvSpPr>
        <xdr:cNvPr id="2" name="角丸四角形 1"/>
        <xdr:cNvSpPr/>
      </xdr:nvSpPr>
      <xdr:spPr>
        <a:xfrm>
          <a:off x="7572375" y="2508250"/>
          <a:ext cx="2270125" cy="5349875"/>
        </a:xfrm>
        <a:prstGeom prst="roundRect">
          <a:avLst>
            <a:gd name="adj" fmla="val 4080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539750</xdr:colOff>
      <xdr:row>4</xdr:row>
      <xdr:rowOff>254000</xdr:rowOff>
    </xdr:from>
    <xdr:to>
      <xdr:col>0</xdr:col>
      <xdr:colOff>2222500</xdr:colOff>
      <xdr:row>20</xdr:row>
      <xdr:rowOff>63500</xdr:rowOff>
    </xdr:to>
    <xdr:sp macro="" textlink="">
      <xdr:nvSpPr>
        <xdr:cNvPr id="2" name="テキスト ボックス 1"/>
        <xdr:cNvSpPr txBox="1"/>
      </xdr:nvSpPr>
      <xdr:spPr>
        <a:xfrm>
          <a:off x="539750" y="4826000"/>
          <a:ext cx="1682750" cy="457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800"/>
            <a:t>（　　　　　　　　）中</a:t>
          </a:r>
        </a:p>
      </xdr:txBody>
    </xdr:sp>
    <xdr:clientData/>
  </xdr:twoCellAnchor>
  <xdr:twoCellAnchor>
    <xdr:from>
      <xdr:col>0</xdr:col>
      <xdr:colOff>539750</xdr:colOff>
      <xdr:row>0</xdr:row>
      <xdr:rowOff>63500</xdr:rowOff>
    </xdr:from>
    <xdr:to>
      <xdr:col>0</xdr:col>
      <xdr:colOff>2222500</xdr:colOff>
      <xdr:row>4</xdr:row>
      <xdr:rowOff>222250</xdr:rowOff>
    </xdr:to>
    <xdr:sp macro="" textlink="">
      <xdr:nvSpPr>
        <xdr:cNvPr id="3" name="テキスト ボックス 2"/>
        <xdr:cNvSpPr txBox="1"/>
      </xdr:nvSpPr>
      <xdr:spPr>
        <a:xfrm>
          <a:off x="539750" y="63500"/>
          <a:ext cx="1682750" cy="4730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800"/>
            <a:t>（　　　　　　　　）中</a:t>
          </a:r>
        </a:p>
      </xdr:txBody>
    </xdr:sp>
    <xdr:clientData/>
  </xdr:twoCellAnchor>
  <xdr:twoCellAnchor>
    <xdr:from>
      <xdr:col>2</xdr:col>
      <xdr:colOff>316103</xdr:colOff>
      <xdr:row>19</xdr:row>
      <xdr:rowOff>34767</xdr:rowOff>
    </xdr:from>
    <xdr:to>
      <xdr:col>2</xdr:col>
      <xdr:colOff>588246</xdr:colOff>
      <xdr:row>20</xdr:row>
      <xdr:rowOff>128969</xdr:rowOff>
    </xdr:to>
    <xdr:sp macro="" textlink="">
      <xdr:nvSpPr>
        <xdr:cNvPr id="5" name="円/楕円 4"/>
        <xdr:cNvSpPr/>
      </xdr:nvSpPr>
      <xdr:spPr>
        <a:xfrm>
          <a:off x="5486817" y="9464517"/>
          <a:ext cx="272143" cy="271095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1939477</xdr:colOff>
      <xdr:row>19</xdr:row>
      <xdr:rowOff>34765</xdr:rowOff>
    </xdr:from>
    <xdr:to>
      <xdr:col>2</xdr:col>
      <xdr:colOff>2211620</xdr:colOff>
      <xdr:row>20</xdr:row>
      <xdr:rowOff>128967</xdr:rowOff>
    </xdr:to>
    <xdr:grpSp>
      <xdr:nvGrpSpPr>
        <xdr:cNvPr id="9" name="グループ化 8"/>
        <xdr:cNvGrpSpPr/>
      </xdr:nvGrpSpPr>
      <xdr:grpSpPr>
        <a:xfrm>
          <a:off x="7110191" y="9464515"/>
          <a:ext cx="272143" cy="271095"/>
          <a:chOff x="3380851" y="7452527"/>
          <a:chExt cx="272143" cy="261675"/>
        </a:xfrm>
      </xdr:grpSpPr>
      <xdr:sp macro="" textlink="">
        <xdr:nvSpPr>
          <xdr:cNvPr id="6" name="円/楕円 5"/>
          <xdr:cNvSpPr/>
        </xdr:nvSpPr>
        <xdr:spPr>
          <a:xfrm>
            <a:off x="3380851" y="7452527"/>
            <a:ext cx="272143" cy="261675"/>
          </a:xfrm>
          <a:prstGeom prst="ellipse">
            <a:avLst/>
          </a:prstGeom>
          <a:noFill/>
          <a:ln w="222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" name="直線コネクタ 7"/>
          <xdr:cNvCxnSpPr>
            <a:stCxn id="6" idx="2"/>
            <a:endCxn id="6" idx="6"/>
          </xdr:cNvCxnSpPr>
        </xdr:nvCxnSpPr>
        <xdr:spPr>
          <a:xfrm>
            <a:off x="3380851" y="7583365"/>
            <a:ext cx="272143" cy="0"/>
          </a:xfrm>
          <a:prstGeom prst="line">
            <a:avLst/>
          </a:prstGeom>
          <a:ln w="222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2303247</xdr:colOff>
      <xdr:row>19</xdr:row>
      <xdr:rowOff>33073</xdr:rowOff>
    </xdr:from>
    <xdr:to>
      <xdr:col>3</xdr:col>
      <xdr:colOff>2579998</xdr:colOff>
      <xdr:row>20</xdr:row>
      <xdr:rowOff>122496</xdr:rowOff>
    </xdr:to>
    <xdr:grpSp>
      <xdr:nvGrpSpPr>
        <xdr:cNvPr id="34" name="グループ化 33"/>
        <xdr:cNvGrpSpPr/>
      </xdr:nvGrpSpPr>
      <xdr:grpSpPr>
        <a:xfrm>
          <a:off x="10059318" y="9462823"/>
          <a:ext cx="276751" cy="266316"/>
          <a:chOff x="5375124" y="7742691"/>
          <a:chExt cx="272143" cy="258756"/>
        </a:xfrm>
      </xdr:grpSpPr>
      <xdr:sp macro="" textlink="">
        <xdr:nvSpPr>
          <xdr:cNvPr id="24" name="円/楕円 23"/>
          <xdr:cNvSpPr/>
        </xdr:nvSpPr>
        <xdr:spPr>
          <a:xfrm>
            <a:off x="5375124" y="7742691"/>
            <a:ext cx="272143" cy="258756"/>
          </a:xfrm>
          <a:prstGeom prst="ellipse">
            <a:avLst/>
          </a:prstGeom>
          <a:noFill/>
          <a:ln w="222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6" name="直線コネクタ 25"/>
          <xdr:cNvCxnSpPr/>
        </xdr:nvCxnSpPr>
        <xdr:spPr>
          <a:xfrm>
            <a:off x="5469875" y="7743244"/>
            <a:ext cx="0" cy="256732"/>
          </a:xfrm>
          <a:prstGeom prst="line">
            <a:avLst/>
          </a:prstGeom>
          <a:ln w="222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/>
          <xdr:cNvCxnSpPr>
            <a:stCxn id="24" idx="7"/>
          </xdr:cNvCxnSpPr>
        </xdr:nvCxnSpPr>
        <xdr:spPr>
          <a:xfrm flipH="1">
            <a:off x="5482167" y="7780585"/>
            <a:ext cx="125246" cy="103998"/>
          </a:xfrm>
          <a:prstGeom prst="line">
            <a:avLst/>
          </a:prstGeom>
          <a:ln w="222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直線コネクタ 31"/>
          <xdr:cNvCxnSpPr>
            <a:endCxn id="24" idx="5"/>
          </xdr:cNvCxnSpPr>
        </xdr:nvCxnSpPr>
        <xdr:spPr>
          <a:xfrm>
            <a:off x="5519208" y="7868708"/>
            <a:ext cx="88205" cy="94845"/>
          </a:xfrm>
          <a:prstGeom prst="line">
            <a:avLst/>
          </a:prstGeom>
          <a:ln w="222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view="pageBreakPreview" zoomScale="60" zoomScaleNormal="80" workbookViewId="0">
      <selection activeCell="G2" sqref="G2"/>
    </sheetView>
  </sheetViews>
  <sheetFormatPr defaultRowHeight="13.5"/>
  <cols>
    <col min="1" max="1" width="9" style="50"/>
    <col min="2" max="3" width="8.125" style="50" customWidth="1"/>
    <col min="4" max="4" width="4.625" style="50" customWidth="1"/>
    <col min="5" max="7" width="5.625" style="50" customWidth="1"/>
    <col min="8" max="8" width="3.875" style="50" customWidth="1"/>
    <col min="9" max="9" width="10.75" style="50" bestFit="1" customWidth="1"/>
    <col min="10" max="10" width="3" style="50" customWidth="1"/>
    <col min="11" max="11" width="5.375" style="50" bestFit="1" customWidth="1"/>
    <col min="12" max="12" width="8.125" style="50" customWidth="1"/>
    <col min="13" max="16" width="5.625" style="50" customWidth="1"/>
    <col min="17" max="16384" width="9" style="50"/>
  </cols>
  <sheetData>
    <row r="1" spans="1:16">
      <c r="A1" s="139" t="s">
        <v>0</v>
      </c>
      <c r="B1" s="139"/>
      <c r="C1" s="139"/>
      <c r="D1" s="139"/>
      <c r="E1" s="49"/>
      <c r="F1" s="49"/>
      <c r="G1" s="49"/>
      <c r="H1" s="49"/>
      <c r="I1" s="49"/>
      <c r="J1" s="49"/>
      <c r="K1" s="49"/>
      <c r="L1" s="49"/>
      <c r="M1" s="141" t="s">
        <v>1</v>
      </c>
      <c r="N1" s="142"/>
      <c r="O1" s="143"/>
      <c r="P1" s="49"/>
    </row>
    <row r="2" spans="1:16">
      <c r="A2" s="139"/>
      <c r="B2" s="139"/>
      <c r="C2" s="139"/>
      <c r="D2" s="139"/>
      <c r="E2" s="125" t="s">
        <v>2</v>
      </c>
      <c r="F2" s="130" t="s">
        <v>3</v>
      </c>
      <c r="G2" s="131" t="s">
        <v>4</v>
      </c>
      <c r="H2" s="52"/>
      <c r="I2" s="140" t="s">
        <v>5</v>
      </c>
      <c r="J2" s="140"/>
      <c r="K2" s="140"/>
      <c r="L2" s="53"/>
      <c r="M2" s="144"/>
      <c r="N2" s="145"/>
      <c r="O2" s="146"/>
      <c r="P2" s="49"/>
    </row>
    <row r="3" spans="1:16">
      <c r="A3" s="49"/>
      <c r="B3" s="52"/>
      <c r="C3" s="52"/>
      <c r="D3" s="54"/>
      <c r="E3" s="54"/>
      <c r="F3" s="54"/>
      <c r="G3" s="49"/>
      <c r="H3" s="49"/>
      <c r="I3" s="49"/>
      <c r="J3" s="49"/>
      <c r="K3" s="49"/>
      <c r="L3" s="49"/>
      <c r="M3" s="147"/>
      <c r="N3" s="148"/>
      <c r="O3" s="149"/>
      <c r="P3" s="49"/>
    </row>
    <row r="4" spans="1:16" ht="14.25" thickBot="1">
      <c r="A4" s="49"/>
      <c r="B4" s="52"/>
      <c r="C4" s="52"/>
      <c r="D4" s="49"/>
      <c r="E4" s="49"/>
      <c r="F4" s="49"/>
      <c r="G4" s="49"/>
      <c r="H4" s="49"/>
      <c r="I4" s="55" t="s">
        <v>6</v>
      </c>
      <c r="J4" s="55"/>
      <c r="K4" s="55"/>
      <c r="L4" s="55"/>
      <c r="M4" s="49"/>
      <c r="N4" s="49"/>
      <c r="O4" s="49"/>
      <c r="P4" s="49"/>
    </row>
    <row r="5" spans="1:16" ht="24.75" thickBot="1">
      <c r="A5" s="84" t="s">
        <v>7</v>
      </c>
      <c r="B5" s="137" t="s">
        <v>8</v>
      </c>
      <c r="C5" s="137"/>
      <c r="D5" s="137"/>
      <c r="E5" s="137"/>
      <c r="F5" s="137"/>
      <c r="G5" s="138"/>
      <c r="H5" s="51"/>
      <c r="I5" s="159"/>
      <c r="J5" s="159"/>
      <c r="K5" s="119" t="s">
        <v>64</v>
      </c>
      <c r="L5" s="154"/>
      <c r="M5" s="154"/>
      <c r="N5" s="154"/>
      <c r="O5" s="139" t="s">
        <v>9</v>
      </c>
      <c r="P5" s="139"/>
    </row>
    <row r="6" spans="1:16" ht="14.25" thickBot="1">
      <c r="A6" s="85" t="s">
        <v>10</v>
      </c>
      <c r="B6" s="86" t="s">
        <v>38</v>
      </c>
      <c r="C6" s="87" t="s">
        <v>39</v>
      </c>
      <c r="D6" s="88" t="s">
        <v>12</v>
      </c>
      <c r="E6" s="88" t="s">
        <v>13</v>
      </c>
      <c r="F6" s="89" t="s">
        <v>14</v>
      </c>
      <c r="G6" s="90" t="s">
        <v>15</v>
      </c>
      <c r="H6" s="51"/>
      <c r="I6" s="152" t="s">
        <v>62</v>
      </c>
      <c r="J6" s="51"/>
      <c r="K6" s="150"/>
      <c r="L6" s="150"/>
      <c r="M6" s="150"/>
      <c r="N6" s="150"/>
      <c r="O6" s="52"/>
      <c r="P6" s="52"/>
    </row>
    <row r="7" spans="1:16" ht="24.95" customHeight="1">
      <c r="A7" s="91" t="s">
        <v>16</v>
      </c>
      <c r="B7" s="56"/>
      <c r="C7" s="57"/>
      <c r="D7" s="58"/>
      <c r="E7" s="58"/>
      <c r="F7" s="59"/>
      <c r="G7" s="60"/>
      <c r="H7" s="51"/>
      <c r="I7" s="152"/>
      <c r="J7" s="51"/>
      <c r="K7" s="151"/>
      <c r="L7" s="151"/>
      <c r="M7" s="151"/>
      <c r="N7" s="151"/>
      <c r="O7" s="61" t="s">
        <v>17</v>
      </c>
      <c r="P7" s="52"/>
    </row>
    <row r="8" spans="1:16" ht="24.95" customHeight="1">
      <c r="A8" s="92" t="s">
        <v>18</v>
      </c>
      <c r="B8" s="62"/>
      <c r="C8" s="57"/>
      <c r="D8" s="63"/>
      <c r="E8" s="63"/>
      <c r="F8" s="64"/>
      <c r="G8" s="65"/>
      <c r="H8" s="51"/>
      <c r="I8" s="153" t="s">
        <v>19</v>
      </c>
      <c r="J8" s="66"/>
      <c r="K8" s="150"/>
      <c r="L8" s="150"/>
      <c r="M8" s="150"/>
      <c r="N8" s="150"/>
      <c r="O8" s="52"/>
      <c r="P8" s="52"/>
    </row>
    <row r="9" spans="1:16" ht="24.95" customHeight="1">
      <c r="A9" s="92" t="s">
        <v>20</v>
      </c>
      <c r="B9" s="62"/>
      <c r="C9" s="57"/>
      <c r="D9" s="63"/>
      <c r="E9" s="63"/>
      <c r="F9" s="64"/>
      <c r="G9" s="65"/>
      <c r="H9" s="51"/>
      <c r="I9" s="153"/>
      <c r="J9" s="66"/>
      <c r="K9" s="151"/>
      <c r="L9" s="151"/>
      <c r="M9" s="151"/>
      <c r="N9" s="151"/>
      <c r="O9" s="61" t="s">
        <v>21</v>
      </c>
      <c r="P9" s="52"/>
    </row>
    <row r="10" spans="1:16" ht="24.95" customHeight="1">
      <c r="A10" s="92" t="s">
        <v>22</v>
      </c>
      <c r="B10" s="62"/>
      <c r="C10" s="57"/>
      <c r="D10" s="63"/>
      <c r="E10" s="63"/>
      <c r="F10" s="64"/>
      <c r="G10" s="65"/>
      <c r="H10" s="51"/>
      <c r="I10" s="52"/>
      <c r="J10" s="52"/>
      <c r="K10" s="52"/>
      <c r="L10" s="52"/>
      <c r="M10" s="52"/>
      <c r="N10" s="52"/>
      <c r="O10" s="52"/>
      <c r="P10" s="52"/>
    </row>
    <row r="11" spans="1:16" ht="24.95" customHeight="1" thickBot="1">
      <c r="A11" s="93" t="s">
        <v>23</v>
      </c>
      <c r="B11" s="67"/>
      <c r="C11" s="68"/>
      <c r="D11" s="69"/>
      <c r="E11" s="69"/>
      <c r="F11" s="70"/>
      <c r="G11" s="71"/>
      <c r="H11" s="51"/>
      <c r="I11" s="52"/>
      <c r="J11" s="52"/>
      <c r="K11" s="52"/>
      <c r="L11" s="52"/>
      <c r="M11" s="52"/>
      <c r="N11" s="52"/>
      <c r="O11" s="52"/>
      <c r="P11" s="52"/>
    </row>
    <row r="12" spans="1:16" ht="24.95" customHeight="1">
      <c r="A12" s="94" t="s">
        <v>24</v>
      </c>
      <c r="B12" s="62"/>
      <c r="C12" s="57"/>
      <c r="D12" s="63"/>
      <c r="E12" s="63"/>
      <c r="F12" s="64"/>
      <c r="G12" s="76"/>
      <c r="H12" s="51"/>
      <c r="I12" s="52"/>
      <c r="J12" s="52"/>
      <c r="K12" s="52"/>
      <c r="L12" s="52"/>
      <c r="M12" s="52"/>
      <c r="N12" s="52"/>
      <c r="O12" s="52"/>
      <c r="P12" s="52"/>
    </row>
    <row r="13" spans="1:16" ht="24.95" customHeight="1" thickBot="1">
      <c r="A13" s="93" t="s">
        <v>25</v>
      </c>
      <c r="B13" s="67"/>
      <c r="C13" s="68"/>
      <c r="D13" s="69"/>
      <c r="E13" s="69"/>
      <c r="F13" s="70"/>
      <c r="G13" s="71"/>
      <c r="H13" s="51"/>
      <c r="I13" s="52"/>
      <c r="J13" s="52"/>
      <c r="K13" s="52"/>
      <c r="L13" s="52"/>
      <c r="M13" s="52"/>
      <c r="N13" s="52"/>
      <c r="O13" s="52"/>
      <c r="P13" s="52"/>
    </row>
    <row r="14" spans="1:16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4.25" thickBo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ht="24.75" thickBot="1">
      <c r="A16" s="84" t="s">
        <v>7</v>
      </c>
      <c r="B16" s="137" t="s">
        <v>26</v>
      </c>
      <c r="C16" s="137"/>
      <c r="D16" s="137"/>
      <c r="E16" s="137"/>
      <c r="F16" s="137"/>
      <c r="G16" s="138"/>
      <c r="H16" s="51"/>
      <c r="I16" s="52"/>
      <c r="J16" s="52"/>
      <c r="K16" s="52"/>
      <c r="L16" s="52"/>
      <c r="M16" s="52"/>
      <c r="N16" s="52"/>
      <c r="O16" s="52"/>
      <c r="P16" s="52"/>
    </row>
    <row r="17" spans="1:16" ht="14.25" thickBot="1">
      <c r="A17" s="85" t="s">
        <v>10</v>
      </c>
      <c r="B17" s="86" t="s">
        <v>38</v>
      </c>
      <c r="C17" s="87" t="s">
        <v>39</v>
      </c>
      <c r="D17" s="88" t="s">
        <v>12</v>
      </c>
      <c r="E17" s="88" t="s">
        <v>13</v>
      </c>
      <c r="F17" s="89" t="s">
        <v>14</v>
      </c>
      <c r="G17" s="90" t="s">
        <v>15</v>
      </c>
      <c r="H17" s="51"/>
      <c r="I17" s="52"/>
      <c r="J17" s="52"/>
      <c r="K17" s="52"/>
      <c r="L17" s="52"/>
      <c r="M17" s="52"/>
      <c r="N17" s="52"/>
      <c r="O17" s="52"/>
      <c r="P17" s="52"/>
    </row>
    <row r="18" spans="1:16" ht="24.95" customHeight="1">
      <c r="A18" s="91" t="s">
        <v>16</v>
      </c>
      <c r="B18" s="56"/>
      <c r="C18" s="77"/>
      <c r="D18" s="58"/>
      <c r="E18" s="58"/>
      <c r="F18" s="59"/>
      <c r="G18" s="60"/>
      <c r="H18" s="51"/>
      <c r="I18" s="52"/>
      <c r="J18" s="52"/>
      <c r="K18" s="52"/>
      <c r="L18" s="52"/>
      <c r="M18" s="52"/>
      <c r="N18" s="52"/>
      <c r="O18" s="52"/>
      <c r="P18" s="52"/>
    </row>
    <row r="19" spans="1:16" ht="24.95" customHeight="1">
      <c r="A19" s="92" t="s">
        <v>20</v>
      </c>
      <c r="B19" s="62"/>
      <c r="C19" s="57"/>
      <c r="D19" s="63"/>
      <c r="E19" s="63"/>
      <c r="F19" s="64"/>
      <c r="G19" s="65"/>
      <c r="H19" s="51"/>
      <c r="I19" s="52"/>
      <c r="J19" s="52"/>
      <c r="K19" s="52"/>
      <c r="L19" s="52"/>
      <c r="M19" s="52"/>
      <c r="N19" s="52"/>
      <c r="O19" s="52"/>
      <c r="P19" s="52"/>
    </row>
    <row r="20" spans="1:16" ht="24.95" customHeight="1" thickBot="1">
      <c r="A20" s="93" t="s">
        <v>23</v>
      </c>
      <c r="B20" s="67"/>
      <c r="C20" s="68"/>
      <c r="D20" s="69"/>
      <c r="E20" s="69"/>
      <c r="F20" s="70"/>
      <c r="G20" s="71"/>
      <c r="H20" s="51"/>
      <c r="I20" s="52"/>
      <c r="J20" s="52"/>
      <c r="K20" s="78"/>
      <c r="L20" s="78"/>
      <c r="M20" s="52"/>
      <c r="N20" s="52"/>
      <c r="O20" s="52"/>
      <c r="P20" s="52"/>
    </row>
    <row r="21" spans="1:16" ht="24.95" customHeight="1" thickBot="1">
      <c r="A21" s="95" t="s">
        <v>27</v>
      </c>
      <c r="B21" s="79"/>
      <c r="C21" s="80"/>
      <c r="D21" s="81"/>
      <c r="E21" s="81"/>
      <c r="F21" s="82"/>
      <c r="G21" s="83"/>
      <c r="H21" s="51"/>
      <c r="I21" s="52"/>
      <c r="J21" s="52"/>
      <c r="K21" s="52"/>
      <c r="L21" s="52"/>
      <c r="M21" s="52"/>
      <c r="N21" s="52"/>
      <c r="O21" s="52"/>
      <c r="P21" s="52"/>
    </row>
    <row r="22" spans="1:16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ht="14.25" thickBo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ht="21.75" thickBot="1">
      <c r="A24" s="84" t="s">
        <v>28</v>
      </c>
      <c r="B24" s="135" t="s">
        <v>8</v>
      </c>
      <c r="C24" s="136"/>
      <c r="D24" s="136"/>
      <c r="E24" s="136"/>
      <c r="F24" s="136"/>
      <c r="G24" s="96" t="s">
        <v>29</v>
      </c>
      <c r="H24" s="51"/>
      <c r="I24" s="84" t="s">
        <v>28</v>
      </c>
      <c r="J24" s="97"/>
      <c r="K24" s="136" t="s">
        <v>8</v>
      </c>
      <c r="L24" s="136"/>
      <c r="M24" s="136"/>
      <c r="N24" s="136"/>
      <c r="O24" s="136"/>
      <c r="P24" s="96" t="s">
        <v>30</v>
      </c>
    </row>
    <row r="25" spans="1:16" ht="14.25" thickBot="1">
      <c r="A25" s="85" t="s">
        <v>10</v>
      </c>
      <c r="B25" s="86" t="s">
        <v>38</v>
      </c>
      <c r="C25" s="87" t="s">
        <v>39</v>
      </c>
      <c r="D25" s="88" t="s">
        <v>12</v>
      </c>
      <c r="E25" s="88" t="s">
        <v>13</v>
      </c>
      <c r="F25" s="89" t="s">
        <v>14</v>
      </c>
      <c r="G25" s="90" t="s">
        <v>15</v>
      </c>
      <c r="H25" s="51"/>
      <c r="I25" s="85" t="s">
        <v>10</v>
      </c>
      <c r="J25" s="160" t="s">
        <v>38</v>
      </c>
      <c r="K25" s="161"/>
      <c r="L25" s="87" t="s">
        <v>39</v>
      </c>
      <c r="M25" s="88" t="s">
        <v>12</v>
      </c>
      <c r="N25" s="88" t="s">
        <v>13</v>
      </c>
      <c r="O25" s="89" t="s">
        <v>14</v>
      </c>
      <c r="P25" s="90" t="s">
        <v>15</v>
      </c>
    </row>
    <row r="26" spans="1:16" ht="24.95" customHeight="1">
      <c r="A26" s="91" t="s">
        <v>16</v>
      </c>
      <c r="B26" s="56"/>
      <c r="C26" s="77"/>
      <c r="D26" s="58"/>
      <c r="E26" s="58"/>
      <c r="F26" s="127"/>
      <c r="G26" s="60"/>
      <c r="H26" s="51"/>
      <c r="I26" s="91" t="s">
        <v>16</v>
      </c>
      <c r="J26" s="155"/>
      <c r="K26" s="156"/>
      <c r="L26" s="77"/>
      <c r="M26" s="58"/>
      <c r="N26" s="58"/>
      <c r="O26" s="59"/>
      <c r="P26" s="60"/>
    </row>
    <row r="27" spans="1:16" ht="24.95" customHeight="1">
      <c r="A27" s="92" t="s">
        <v>18</v>
      </c>
      <c r="B27" s="62"/>
      <c r="C27" s="57"/>
      <c r="D27" s="63"/>
      <c r="E27" s="63"/>
      <c r="F27" s="128"/>
      <c r="G27" s="65"/>
      <c r="H27" s="51"/>
      <c r="I27" s="92" t="s">
        <v>18</v>
      </c>
      <c r="J27" s="162"/>
      <c r="K27" s="163"/>
      <c r="L27" s="57"/>
      <c r="M27" s="63"/>
      <c r="N27" s="63"/>
      <c r="O27" s="64"/>
      <c r="P27" s="65"/>
    </row>
    <row r="28" spans="1:16" ht="24.95" customHeight="1">
      <c r="A28" s="92" t="s">
        <v>20</v>
      </c>
      <c r="B28" s="72"/>
      <c r="C28" s="73"/>
      <c r="D28" s="74"/>
      <c r="E28" s="74"/>
      <c r="F28" s="75"/>
      <c r="G28" s="65"/>
      <c r="H28" s="51"/>
      <c r="I28" s="92" t="s">
        <v>20</v>
      </c>
      <c r="J28" s="162"/>
      <c r="K28" s="163"/>
      <c r="L28" s="57"/>
      <c r="M28" s="63"/>
      <c r="N28" s="63"/>
      <c r="O28" s="64"/>
      <c r="P28" s="65"/>
    </row>
    <row r="29" spans="1:16" ht="24.95" customHeight="1">
      <c r="A29" s="92" t="s">
        <v>22</v>
      </c>
      <c r="B29" s="62"/>
      <c r="C29" s="57"/>
      <c r="D29" s="63"/>
      <c r="E29" s="63"/>
      <c r="F29" s="64"/>
      <c r="G29" s="65"/>
      <c r="H29" s="51"/>
      <c r="I29" s="92" t="s">
        <v>22</v>
      </c>
      <c r="J29" s="162"/>
      <c r="K29" s="163"/>
      <c r="L29" s="57"/>
      <c r="M29" s="63"/>
      <c r="N29" s="63"/>
      <c r="O29" s="64"/>
      <c r="P29" s="65"/>
    </row>
    <row r="30" spans="1:16" ht="24.95" customHeight="1" thickBot="1">
      <c r="A30" s="93" t="s">
        <v>23</v>
      </c>
      <c r="B30" s="67"/>
      <c r="C30" s="68"/>
      <c r="D30" s="69"/>
      <c r="E30" s="69"/>
      <c r="F30" s="129"/>
      <c r="G30" s="71"/>
      <c r="H30" s="51"/>
      <c r="I30" s="93" t="s">
        <v>23</v>
      </c>
      <c r="J30" s="157"/>
      <c r="K30" s="158"/>
      <c r="L30" s="68"/>
      <c r="M30" s="69"/>
      <c r="N30" s="69"/>
      <c r="O30" s="70"/>
      <c r="P30" s="71"/>
    </row>
    <row r="31" spans="1:16" ht="24.95" customHeight="1">
      <c r="A31" s="94" t="s">
        <v>24</v>
      </c>
      <c r="B31" s="72"/>
      <c r="C31" s="73"/>
      <c r="D31" s="74"/>
      <c r="E31" s="74"/>
      <c r="F31" s="75"/>
      <c r="G31" s="76"/>
      <c r="H31" s="51"/>
      <c r="I31" s="94" t="s">
        <v>24</v>
      </c>
      <c r="J31" s="155"/>
      <c r="K31" s="156"/>
      <c r="L31" s="73"/>
      <c r="M31" s="74"/>
      <c r="N31" s="74"/>
      <c r="O31" s="75"/>
      <c r="P31" s="76"/>
    </row>
    <row r="32" spans="1:16" ht="24.95" customHeight="1" thickBot="1">
      <c r="A32" s="93" t="s">
        <v>25</v>
      </c>
      <c r="B32" s="67"/>
      <c r="C32" s="68"/>
      <c r="D32" s="69"/>
      <c r="E32" s="69"/>
      <c r="F32" s="70"/>
      <c r="G32" s="71"/>
      <c r="H32" s="51"/>
      <c r="I32" s="93" t="s">
        <v>25</v>
      </c>
      <c r="J32" s="157"/>
      <c r="K32" s="158"/>
      <c r="L32" s="68"/>
      <c r="M32" s="69"/>
      <c r="N32" s="69"/>
      <c r="O32" s="70"/>
      <c r="P32" s="71"/>
    </row>
  </sheetData>
  <sortState ref="B27:F29">
    <sortCondition ref="F27:F29"/>
  </sortState>
  <mergeCells count="22">
    <mergeCell ref="J31:K31"/>
    <mergeCell ref="J32:K32"/>
    <mergeCell ref="J30:K30"/>
    <mergeCell ref="I5:J5"/>
    <mergeCell ref="J25:K25"/>
    <mergeCell ref="J26:K26"/>
    <mergeCell ref="J27:K27"/>
    <mergeCell ref="J28:K28"/>
    <mergeCell ref="J29:K29"/>
    <mergeCell ref="B24:F24"/>
    <mergeCell ref="K24:O24"/>
    <mergeCell ref="B16:G16"/>
    <mergeCell ref="O5:P5"/>
    <mergeCell ref="A1:D2"/>
    <mergeCell ref="I2:K2"/>
    <mergeCell ref="M1:O3"/>
    <mergeCell ref="K6:N7"/>
    <mergeCell ref="K8:N9"/>
    <mergeCell ref="I6:I7"/>
    <mergeCell ref="I8:I9"/>
    <mergeCell ref="B5:G5"/>
    <mergeCell ref="L5:N5"/>
  </mergeCells>
  <phoneticPr fontId="23"/>
  <pageMargins left="0.25" right="0.25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5" zoomScale="70" zoomScaleNormal="70" zoomScaleSheetLayoutView="40" workbookViewId="0">
      <selection activeCell="A24" sqref="A24"/>
    </sheetView>
  </sheetViews>
  <sheetFormatPr defaultRowHeight="13.5"/>
  <cols>
    <col min="1" max="6" width="33.875" customWidth="1"/>
    <col min="7" max="7" width="4.125" customWidth="1"/>
  </cols>
  <sheetData>
    <row r="1" spans="1:6" ht="28.5" customHeight="1">
      <c r="A1" s="27" t="s">
        <v>57</v>
      </c>
      <c r="B1" s="200" t="s">
        <v>56</v>
      </c>
      <c r="C1" s="200" t="s">
        <v>56</v>
      </c>
      <c r="D1" s="200" t="s">
        <v>56</v>
      </c>
      <c r="E1" s="200" t="s">
        <v>56</v>
      </c>
      <c r="F1" s="200" t="s">
        <v>56</v>
      </c>
    </row>
    <row r="2" spans="1:6" ht="13.5" customHeight="1">
      <c r="A2" s="27"/>
      <c r="B2" s="200"/>
      <c r="C2" s="200"/>
      <c r="D2" s="200"/>
      <c r="E2" s="200"/>
      <c r="F2" s="200"/>
    </row>
    <row r="3" spans="1:6" ht="15" customHeight="1">
      <c r="A3" s="27"/>
      <c r="B3" s="200"/>
      <c r="C3" s="200"/>
      <c r="D3" s="200"/>
      <c r="E3" s="200"/>
      <c r="F3" s="200"/>
    </row>
    <row r="4" spans="1:6" s="13" customFormat="1" ht="306" customHeight="1">
      <c r="A4" s="27"/>
      <c r="B4" s="200"/>
      <c r="C4" s="200"/>
      <c r="D4" s="200"/>
      <c r="E4" s="200"/>
      <c r="F4" s="200"/>
    </row>
    <row r="5" spans="1:6" s="13" customFormat="1" ht="103.5" customHeight="1">
      <c r="A5" s="27"/>
      <c r="B5" s="200"/>
      <c r="C5" s="200"/>
      <c r="D5" s="200"/>
      <c r="E5" s="200"/>
      <c r="F5" s="200"/>
    </row>
    <row r="6" spans="1:6" s="13" customFormat="1" ht="7.5" customHeight="1">
      <c r="A6" s="27"/>
      <c r="B6" s="200"/>
      <c r="C6" s="200"/>
      <c r="D6" s="200"/>
      <c r="E6" s="200"/>
      <c r="F6" s="200"/>
    </row>
    <row r="7" spans="1:6" ht="60" customHeight="1">
      <c r="A7" s="27"/>
      <c r="B7" s="200"/>
      <c r="C7" s="200"/>
      <c r="D7" s="200"/>
      <c r="E7" s="200"/>
      <c r="F7" s="200"/>
    </row>
    <row r="8" spans="1:6" ht="7.5" customHeight="1">
      <c r="A8" s="27"/>
      <c r="B8" s="200"/>
      <c r="C8" s="200"/>
      <c r="D8" s="200"/>
      <c r="E8" s="200"/>
      <c r="F8" s="200"/>
    </row>
    <row r="9" spans="1:6" ht="60" customHeight="1">
      <c r="A9" s="27"/>
      <c r="B9" s="200"/>
      <c r="C9" s="200"/>
      <c r="D9" s="200"/>
      <c r="E9" s="200"/>
      <c r="F9" s="200"/>
    </row>
    <row r="10" spans="1:6" ht="13.5" customHeight="1">
      <c r="A10" s="27"/>
      <c r="B10" s="200"/>
      <c r="C10" s="200"/>
      <c r="D10" s="200"/>
      <c r="E10" s="200"/>
      <c r="F10" s="200"/>
    </row>
    <row r="11" spans="1:6" ht="13.5" customHeight="1">
      <c r="A11" s="27"/>
      <c r="B11" s="200"/>
      <c r="C11" s="200"/>
      <c r="D11" s="200"/>
      <c r="E11" s="200"/>
      <c r="F11" s="200"/>
    </row>
    <row r="12" spans="1:6" ht="13.5" customHeight="1">
      <c r="A12" s="27"/>
      <c r="B12" s="200"/>
      <c r="C12" s="200"/>
      <c r="D12" s="200"/>
      <c r="E12" s="200"/>
      <c r="F12" s="200"/>
    </row>
    <row r="13" spans="1:6" ht="13.5" customHeight="1">
      <c r="A13" s="27"/>
      <c r="B13" s="200"/>
      <c r="C13" s="200"/>
      <c r="D13" s="200"/>
      <c r="E13" s="200"/>
      <c r="F13" s="200"/>
    </row>
    <row r="14" spans="1:6" ht="13.5" customHeight="1">
      <c r="A14" s="27"/>
      <c r="B14" s="200"/>
      <c r="C14" s="200"/>
      <c r="D14" s="200"/>
      <c r="E14" s="200"/>
      <c r="F14" s="200"/>
    </row>
    <row r="15" spans="1:6" ht="13.5" customHeight="1">
      <c r="A15" s="27"/>
      <c r="B15" s="200"/>
      <c r="C15" s="200"/>
      <c r="D15" s="200"/>
      <c r="E15" s="200"/>
      <c r="F15" s="200"/>
    </row>
    <row r="16" spans="1:6" ht="13.5" customHeight="1">
      <c r="A16" s="27"/>
      <c r="B16" s="200"/>
      <c r="C16" s="200"/>
      <c r="D16" s="200"/>
      <c r="E16" s="200"/>
      <c r="F16" s="200"/>
    </row>
    <row r="17" spans="1:7" ht="13.5" customHeight="1">
      <c r="A17" s="27"/>
      <c r="B17" s="200"/>
      <c r="C17" s="200"/>
      <c r="D17" s="200"/>
      <c r="E17" s="200"/>
      <c r="F17" s="200"/>
    </row>
    <row r="18" spans="1:7" ht="13.5" customHeight="1">
      <c r="A18" s="27"/>
      <c r="B18" s="200"/>
      <c r="C18" s="200"/>
      <c r="D18" s="200"/>
      <c r="E18" s="200"/>
      <c r="F18" s="200"/>
    </row>
    <row r="19" spans="1:7" ht="13.5" customHeight="1">
      <c r="A19" s="27"/>
      <c r="B19" s="200"/>
      <c r="C19" s="200"/>
      <c r="D19" s="200"/>
      <c r="E19" s="200"/>
      <c r="F19" s="200"/>
    </row>
    <row r="20" spans="1:7" ht="13.5" customHeight="1">
      <c r="A20" s="27"/>
      <c r="B20" s="199" t="s">
        <v>63</v>
      </c>
      <c r="C20" s="199"/>
      <c r="D20" s="199"/>
      <c r="E20" s="199"/>
      <c r="F20" s="199"/>
      <c r="G20" s="199"/>
    </row>
    <row r="21" spans="1:7" ht="13.5" customHeight="1">
      <c r="A21" s="27"/>
      <c r="B21" s="199"/>
      <c r="C21" s="199"/>
      <c r="D21" s="199"/>
      <c r="E21" s="199"/>
      <c r="F21" s="199"/>
      <c r="G21" s="199"/>
    </row>
  </sheetData>
  <mergeCells count="6">
    <mergeCell ref="B20:G21"/>
    <mergeCell ref="F1:F19"/>
    <mergeCell ref="B1:B19"/>
    <mergeCell ref="C1:C19"/>
    <mergeCell ref="D1:D19"/>
    <mergeCell ref="E1:E19"/>
  </mergeCells>
  <phoneticPr fontId="23"/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0"/>
  <sheetViews>
    <sheetView tabSelected="1" view="pageBreakPreview" zoomScale="60" zoomScaleNormal="100" workbookViewId="0">
      <selection activeCell="H10" sqref="H10:K17"/>
    </sheetView>
  </sheetViews>
  <sheetFormatPr defaultRowHeight="13.5"/>
  <cols>
    <col min="1" max="1" width="7.75" customWidth="1"/>
    <col min="2" max="2" width="4.625" customWidth="1"/>
    <col min="3" max="3" width="16.625" customWidth="1"/>
    <col min="4" max="5" width="6.625" customWidth="1"/>
    <col min="6" max="6" width="3.75" customWidth="1"/>
    <col min="7" max="7" width="4.125" customWidth="1"/>
    <col min="8" max="9" width="8.625" customWidth="1"/>
    <col min="10" max="10" width="6.625" customWidth="1"/>
    <col min="11" max="11" width="8.875" customWidth="1"/>
    <col min="12" max="12" width="4.875" customWidth="1"/>
    <col min="13" max="13" width="4.5" customWidth="1"/>
    <col min="15" max="18" width="12.875" customWidth="1"/>
  </cols>
  <sheetData>
    <row r="1" spans="1:16" ht="28.5">
      <c r="A1" s="178" t="s">
        <v>0</v>
      </c>
      <c r="B1" s="178"/>
      <c r="C1" s="178"/>
      <c r="D1" s="178"/>
      <c r="E1" s="126" t="s">
        <v>2</v>
      </c>
      <c r="F1" s="181" t="s">
        <v>3</v>
      </c>
      <c r="G1" s="181"/>
      <c r="H1" s="134" t="s">
        <v>31</v>
      </c>
      <c r="I1" s="6" t="s">
        <v>5</v>
      </c>
      <c r="J1" s="4"/>
      <c r="K1" s="172" t="s">
        <v>32</v>
      </c>
      <c r="L1" s="173"/>
      <c r="M1" s="174"/>
      <c r="N1" s="8"/>
    </row>
    <row r="2" spans="1:16" ht="28.5">
      <c r="A2" s="7"/>
      <c r="B2" s="3" t="s">
        <v>33</v>
      </c>
      <c r="C2" s="7"/>
      <c r="D2" s="7"/>
      <c r="E2" s="1"/>
      <c r="F2" s="1"/>
      <c r="G2" s="1"/>
      <c r="H2" s="3"/>
      <c r="I2" s="3"/>
      <c r="J2" s="5"/>
      <c r="K2" s="175"/>
      <c r="L2" s="176"/>
      <c r="M2" s="177"/>
      <c r="N2" s="8"/>
    </row>
    <row r="3" spans="1:16" ht="22.5" customHeight="1">
      <c r="A3" s="1"/>
      <c r="B3" s="180">
        <f>①団体戦申込!I5</f>
        <v>0</v>
      </c>
      <c r="C3" s="180"/>
      <c r="D3" s="45" t="s">
        <v>65</v>
      </c>
      <c r="E3" s="183">
        <f>①団体戦申込!L5</f>
        <v>0</v>
      </c>
      <c r="F3" s="183"/>
      <c r="G3" s="183"/>
      <c r="H3" s="182" t="s">
        <v>9</v>
      </c>
      <c r="I3" s="182"/>
      <c r="J3" s="3"/>
      <c r="K3" s="3"/>
      <c r="L3" s="1"/>
      <c r="M3" s="1"/>
      <c r="N3" s="1"/>
    </row>
    <row r="4" spans="1:16">
      <c r="A4" s="1"/>
      <c r="B4" s="3" t="s">
        <v>34</v>
      </c>
      <c r="C4" s="3"/>
      <c r="D4" s="3"/>
      <c r="E4" s="3"/>
      <c r="F4" s="3"/>
      <c r="G4" s="3"/>
      <c r="H4" s="9"/>
      <c r="I4" s="3" t="s">
        <v>35</v>
      </c>
      <c r="J4" s="3"/>
      <c r="K4" s="3"/>
      <c r="L4" s="1"/>
      <c r="M4" s="1"/>
      <c r="N4" s="1"/>
    </row>
    <row r="5" spans="1:16">
      <c r="A5" s="1"/>
      <c r="B5" s="179">
        <f>①団体戦申込!K6</f>
        <v>0</v>
      </c>
      <c r="C5" s="179"/>
      <c r="D5" s="179"/>
      <c r="E5" s="179"/>
      <c r="F5" s="3"/>
      <c r="G5" s="3"/>
      <c r="H5" s="9"/>
      <c r="I5" s="179">
        <f>①団体戦申込!K8</f>
        <v>0</v>
      </c>
      <c r="J5" s="179"/>
      <c r="K5" s="179"/>
      <c r="L5" s="1"/>
      <c r="M5" s="1"/>
      <c r="N5" s="1"/>
    </row>
    <row r="6" spans="1:16">
      <c r="A6" s="1"/>
      <c r="B6" s="180"/>
      <c r="C6" s="180"/>
      <c r="D6" s="180"/>
      <c r="E6" s="180"/>
      <c r="F6" s="12" t="s">
        <v>17</v>
      </c>
      <c r="G6" s="9"/>
      <c r="H6" s="9"/>
      <c r="I6" s="180"/>
      <c r="J6" s="180"/>
      <c r="K6" s="180"/>
      <c r="L6" s="12" t="s">
        <v>21</v>
      </c>
      <c r="M6" s="1"/>
      <c r="N6" s="1"/>
    </row>
    <row r="7" spans="1:16" ht="28.5">
      <c r="A7" s="4"/>
      <c r="B7" s="171" t="s">
        <v>77</v>
      </c>
      <c r="C7" s="171"/>
      <c r="D7" s="171"/>
      <c r="E7" s="171"/>
      <c r="F7" s="4"/>
      <c r="G7" s="4"/>
      <c r="H7" s="4"/>
      <c r="I7" s="4"/>
      <c r="J7" s="4"/>
      <c r="K7" s="1"/>
      <c r="L7" s="8"/>
      <c r="M7" s="8"/>
      <c r="N7" s="8"/>
    </row>
    <row r="8" spans="1:16" ht="14.25" thickBot="1">
      <c r="A8" s="1"/>
      <c r="B8" s="1"/>
      <c r="C8" s="1" t="s">
        <v>36</v>
      </c>
      <c r="D8" s="1"/>
      <c r="E8" s="1"/>
      <c r="F8" s="1"/>
      <c r="G8" s="1"/>
      <c r="H8" s="1" t="s">
        <v>37</v>
      </c>
      <c r="I8" s="1"/>
      <c r="J8" s="1"/>
      <c r="K8" s="1"/>
      <c r="L8" s="1"/>
      <c r="M8" s="1"/>
      <c r="N8" s="1"/>
    </row>
    <row r="9" spans="1:16" ht="22.5" customHeight="1" thickBot="1">
      <c r="A9" s="1"/>
      <c r="B9" s="30" t="s">
        <v>61</v>
      </c>
      <c r="C9" s="28" t="s">
        <v>11</v>
      </c>
      <c r="D9" s="28" t="s">
        <v>12</v>
      </c>
      <c r="E9" s="29" t="s">
        <v>58</v>
      </c>
      <c r="F9" s="1"/>
      <c r="G9" s="30" t="s">
        <v>61</v>
      </c>
      <c r="H9" s="164" t="s">
        <v>11</v>
      </c>
      <c r="I9" s="164"/>
      <c r="J9" s="28" t="s">
        <v>12</v>
      </c>
      <c r="K9" s="29" t="s">
        <v>58</v>
      </c>
      <c r="L9" s="1"/>
      <c r="M9" s="1"/>
      <c r="N9" s="1"/>
    </row>
    <row r="10" spans="1:16" ht="17.25" customHeight="1">
      <c r="A10" s="1"/>
      <c r="B10" s="98">
        <v>1</v>
      </c>
      <c r="C10" s="101"/>
      <c r="D10" s="101"/>
      <c r="E10" s="99"/>
      <c r="F10" s="2"/>
      <c r="G10" s="98">
        <v>1</v>
      </c>
      <c r="H10" s="165"/>
      <c r="I10" s="166"/>
      <c r="J10" s="101"/>
      <c r="K10" s="99"/>
      <c r="L10" s="1"/>
      <c r="M10" s="1"/>
      <c r="N10" s="1"/>
    </row>
    <row r="11" spans="1:16" ht="17.25" customHeight="1">
      <c r="A11" s="1"/>
      <c r="B11" s="32">
        <v>2</v>
      </c>
      <c r="C11" s="47"/>
      <c r="D11" s="47"/>
      <c r="E11" s="10"/>
      <c r="F11" s="2"/>
      <c r="G11" s="31">
        <v>2</v>
      </c>
      <c r="H11" s="167"/>
      <c r="I11" s="168"/>
      <c r="J11" s="47"/>
      <c r="K11" s="10"/>
      <c r="L11" s="1"/>
      <c r="M11" s="1"/>
      <c r="N11" s="1"/>
      <c r="O11" s="121" t="s">
        <v>78</v>
      </c>
      <c r="P11" s="122"/>
    </row>
    <row r="12" spans="1:16" ht="17.25" customHeight="1">
      <c r="A12" s="1"/>
      <c r="B12" s="32">
        <v>3</v>
      </c>
      <c r="C12" s="132"/>
      <c r="D12" s="103"/>
      <c r="E12" s="104"/>
      <c r="F12" s="2"/>
      <c r="G12" s="32">
        <v>3</v>
      </c>
      <c r="H12" s="167"/>
      <c r="I12" s="168"/>
      <c r="J12" s="47"/>
      <c r="K12" s="10"/>
      <c r="L12" s="1"/>
      <c r="M12" s="1"/>
      <c r="N12" s="1"/>
      <c r="O12" s="123" t="s">
        <v>74</v>
      </c>
      <c r="P12" s="123">
        <f>COUNTA(①団体戦申込!B11)</f>
        <v>0</v>
      </c>
    </row>
    <row r="13" spans="1:16" ht="17.25" customHeight="1">
      <c r="A13" s="1"/>
      <c r="B13" s="32">
        <v>4</v>
      </c>
      <c r="C13" s="133"/>
      <c r="D13" s="47"/>
      <c r="E13" s="10"/>
      <c r="F13" s="2"/>
      <c r="G13" s="32">
        <v>4</v>
      </c>
      <c r="H13" s="167"/>
      <c r="I13" s="168"/>
      <c r="J13" s="47"/>
      <c r="K13" s="10"/>
      <c r="L13" s="1"/>
      <c r="M13" s="1"/>
      <c r="N13" s="1"/>
      <c r="O13" s="123" t="s">
        <v>79</v>
      </c>
      <c r="P13" s="123">
        <f>COUNTA(①団体戦申込!B30,①団体戦申込!J30)</f>
        <v>0</v>
      </c>
    </row>
    <row r="14" spans="1:16" ht="17.25" customHeight="1" thickBot="1">
      <c r="A14" s="1"/>
      <c r="B14" s="33">
        <v>5</v>
      </c>
      <c r="C14" s="47"/>
      <c r="D14" s="47"/>
      <c r="E14" s="10"/>
      <c r="F14" s="2"/>
      <c r="G14" s="33">
        <v>5</v>
      </c>
      <c r="H14" s="169"/>
      <c r="I14" s="170"/>
      <c r="J14" s="48"/>
      <c r="K14" s="100"/>
      <c r="L14" s="1"/>
      <c r="M14" s="1"/>
      <c r="N14" s="1"/>
      <c r="O14" s="123" t="s">
        <v>80</v>
      </c>
      <c r="P14" s="123">
        <f>COUNTA(①団体戦申込!B20)</f>
        <v>0</v>
      </c>
    </row>
    <row r="15" spans="1:16" ht="17.25" customHeight="1">
      <c r="A15" s="1"/>
      <c r="B15" s="31">
        <v>6</v>
      </c>
      <c r="C15" s="113"/>
      <c r="D15" s="46"/>
      <c r="E15" s="11"/>
      <c r="F15" s="2"/>
      <c r="G15" s="31">
        <v>6</v>
      </c>
      <c r="H15" s="165"/>
      <c r="I15" s="166"/>
      <c r="J15" s="46"/>
      <c r="K15" s="11"/>
      <c r="L15" s="1"/>
      <c r="M15" s="1"/>
      <c r="N15" s="1"/>
      <c r="O15" s="121" t="s">
        <v>81</v>
      </c>
      <c r="P15" s="124"/>
    </row>
    <row r="16" spans="1:16" ht="17.25" customHeight="1">
      <c r="A16" s="1"/>
      <c r="B16" s="32">
        <v>7</v>
      </c>
      <c r="C16" s="47"/>
      <c r="D16" s="47"/>
      <c r="E16" s="10"/>
      <c r="F16" s="2"/>
      <c r="G16" s="32">
        <v>7</v>
      </c>
      <c r="H16" s="167"/>
      <c r="I16" s="168"/>
      <c r="J16" s="47"/>
      <c r="K16" s="10"/>
      <c r="L16" s="1"/>
      <c r="M16" s="1"/>
      <c r="N16" s="1"/>
      <c r="O16" s="120" t="s">
        <v>74</v>
      </c>
      <c r="P16" s="120" t="s">
        <v>75</v>
      </c>
    </row>
    <row r="17" spans="1:16" ht="17.25" customHeight="1">
      <c r="A17" s="1"/>
      <c r="B17" s="32">
        <v>8</v>
      </c>
      <c r="C17" s="47"/>
      <c r="D17" s="47"/>
      <c r="E17" s="10"/>
      <c r="F17" s="2"/>
      <c r="G17" s="32">
        <v>8</v>
      </c>
      <c r="H17" s="167"/>
      <c r="I17" s="168"/>
      <c r="J17" s="47"/>
      <c r="K17" s="10"/>
      <c r="O17" s="120">
        <v>50</v>
      </c>
      <c r="P17" s="120">
        <f>COUNTIF(E10:E39,"50")</f>
        <v>0</v>
      </c>
    </row>
    <row r="18" spans="1:16" ht="17.25" customHeight="1">
      <c r="A18" s="1"/>
      <c r="B18" s="32">
        <v>9</v>
      </c>
      <c r="C18" s="47"/>
      <c r="D18" s="47"/>
      <c r="E18" s="10"/>
      <c r="F18" s="2"/>
      <c r="G18" s="32">
        <v>9</v>
      </c>
      <c r="H18" s="167"/>
      <c r="I18" s="168"/>
      <c r="J18" s="47"/>
      <c r="K18" s="10"/>
      <c r="O18" s="120">
        <v>55</v>
      </c>
      <c r="P18" s="120">
        <f>COUNTIF(E10:E39,"55")</f>
        <v>0</v>
      </c>
    </row>
    <row r="19" spans="1:16" ht="17.25" customHeight="1" thickBot="1">
      <c r="A19" s="1"/>
      <c r="B19" s="102">
        <v>10</v>
      </c>
      <c r="C19" s="103"/>
      <c r="D19" s="103"/>
      <c r="E19" s="104"/>
      <c r="F19" s="2"/>
      <c r="G19" s="102">
        <v>10</v>
      </c>
      <c r="H19" s="169"/>
      <c r="I19" s="170"/>
      <c r="J19" s="103"/>
      <c r="K19" s="104"/>
      <c r="O19" s="120">
        <v>60</v>
      </c>
      <c r="P19" s="120">
        <f>COUNTIF(E10:E39,"60")</f>
        <v>0</v>
      </c>
    </row>
    <row r="20" spans="1:16" ht="17.25" customHeight="1">
      <c r="A20" s="2"/>
      <c r="B20" s="98">
        <v>11</v>
      </c>
      <c r="C20" s="101"/>
      <c r="D20" s="101"/>
      <c r="E20" s="99"/>
      <c r="F20" s="2"/>
      <c r="G20" s="98">
        <v>11</v>
      </c>
      <c r="H20" s="165"/>
      <c r="I20" s="166"/>
      <c r="J20" s="101"/>
      <c r="K20" s="99"/>
      <c r="O20" s="120">
        <v>66</v>
      </c>
      <c r="P20" s="120">
        <f>COUNTIF(E10:E39,"66")</f>
        <v>0</v>
      </c>
    </row>
    <row r="21" spans="1:16" ht="17.25" customHeight="1">
      <c r="A21" s="2"/>
      <c r="B21" s="32">
        <v>12</v>
      </c>
      <c r="C21" s="47"/>
      <c r="D21" s="47"/>
      <c r="E21" s="10"/>
      <c r="F21" s="2"/>
      <c r="G21" s="32">
        <v>12</v>
      </c>
      <c r="H21" s="167"/>
      <c r="I21" s="168"/>
      <c r="J21" s="47"/>
      <c r="K21" s="10"/>
      <c r="O21" s="120">
        <v>73</v>
      </c>
      <c r="P21" s="120">
        <f>COUNTIF(E10:E39,"73")</f>
        <v>0</v>
      </c>
    </row>
    <row r="22" spans="1:16" ht="17.25" customHeight="1">
      <c r="A22" s="2"/>
      <c r="B22" s="32">
        <v>13</v>
      </c>
      <c r="C22" s="47"/>
      <c r="D22" s="47"/>
      <c r="E22" s="10"/>
      <c r="F22" s="2"/>
      <c r="G22" s="32">
        <v>13</v>
      </c>
      <c r="H22" s="167"/>
      <c r="I22" s="168"/>
      <c r="J22" s="47"/>
      <c r="K22" s="10"/>
      <c r="O22" s="120">
        <v>81</v>
      </c>
      <c r="P22" s="120">
        <f>COUNTIF(E10:E39,"81")</f>
        <v>0</v>
      </c>
    </row>
    <row r="23" spans="1:16" ht="17.25" customHeight="1">
      <c r="A23" s="2"/>
      <c r="B23" s="32">
        <v>14</v>
      </c>
      <c r="C23" s="47"/>
      <c r="D23" s="47"/>
      <c r="E23" s="10"/>
      <c r="F23" s="2"/>
      <c r="G23" s="32">
        <v>14</v>
      </c>
      <c r="H23" s="167"/>
      <c r="I23" s="168"/>
      <c r="J23" s="47"/>
      <c r="K23" s="10"/>
      <c r="O23" s="120">
        <v>90</v>
      </c>
      <c r="P23" s="120">
        <f>COUNTIF(E10:E39,"90")</f>
        <v>0</v>
      </c>
    </row>
    <row r="24" spans="1:16" ht="17.25" customHeight="1" thickBot="1">
      <c r="A24" s="2"/>
      <c r="B24" s="33">
        <v>15</v>
      </c>
      <c r="C24" s="48"/>
      <c r="D24" s="48"/>
      <c r="E24" s="100"/>
      <c r="F24" s="2"/>
      <c r="G24" s="33">
        <v>15</v>
      </c>
      <c r="H24" s="169"/>
      <c r="I24" s="170"/>
      <c r="J24" s="48"/>
      <c r="K24" s="100"/>
      <c r="O24" s="120" t="s">
        <v>59</v>
      </c>
      <c r="P24" s="120">
        <f>COUNTIF(E10:E39,"90超")</f>
        <v>0</v>
      </c>
    </row>
    <row r="25" spans="1:16" ht="17.25" customHeight="1">
      <c r="A25" s="2"/>
      <c r="B25" s="31">
        <v>16</v>
      </c>
      <c r="C25" s="46"/>
      <c r="D25" s="46"/>
      <c r="E25" s="11"/>
      <c r="F25" s="2"/>
      <c r="G25" s="31">
        <v>16</v>
      </c>
      <c r="H25" s="165"/>
      <c r="I25" s="166"/>
      <c r="J25" s="46"/>
      <c r="K25" s="11"/>
      <c r="O25" s="120" t="s">
        <v>76</v>
      </c>
      <c r="P25" s="120" t="s">
        <v>75</v>
      </c>
    </row>
    <row r="26" spans="1:16" ht="17.25" customHeight="1">
      <c r="A26" s="1"/>
      <c r="B26" s="32">
        <v>17</v>
      </c>
      <c r="C26" s="47"/>
      <c r="D26" s="47"/>
      <c r="E26" s="10"/>
      <c r="F26" s="2"/>
      <c r="G26" s="32">
        <v>17</v>
      </c>
      <c r="H26" s="167"/>
      <c r="I26" s="168"/>
      <c r="J26" s="47"/>
      <c r="K26" s="10"/>
      <c r="O26" s="120">
        <v>40</v>
      </c>
      <c r="P26" s="120">
        <f>COUNTIF(K10:K39,"40")</f>
        <v>0</v>
      </c>
    </row>
    <row r="27" spans="1:16" ht="17.25" customHeight="1">
      <c r="A27" s="1"/>
      <c r="B27" s="32">
        <v>18</v>
      </c>
      <c r="C27" s="47"/>
      <c r="D27" s="47"/>
      <c r="E27" s="10"/>
      <c r="F27" s="2"/>
      <c r="G27" s="32">
        <v>18</v>
      </c>
      <c r="H27" s="167"/>
      <c r="I27" s="168"/>
      <c r="J27" s="47"/>
      <c r="K27" s="10"/>
      <c r="O27" s="120">
        <v>44</v>
      </c>
      <c r="P27" s="120">
        <f>COUNTIF(K10:K39,"44")</f>
        <v>0</v>
      </c>
    </row>
    <row r="28" spans="1:16" ht="17.25" customHeight="1">
      <c r="A28" s="2"/>
      <c r="B28" s="32">
        <v>19</v>
      </c>
      <c r="C28" s="47"/>
      <c r="D28" s="47"/>
      <c r="E28" s="10"/>
      <c r="F28" s="2"/>
      <c r="G28" s="32">
        <v>19</v>
      </c>
      <c r="H28" s="167"/>
      <c r="I28" s="168"/>
      <c r="J28" s="47"/>
      <c r="K28" s="10"/>
      <c r="O28" s="120">
        <v>48</v>
      </c>
      <c r="P28" s="120">
        <f>COUNTIF(K10:K39,"48")</f>
        <v>0</v>
      </c>
    </row>
    <row r="29" spans="1:16" ht="17.25" customHeight="1" thickBot="1">
      <c r="A29" s="1"/>
      <c r="B29" s="102">
        <v>20</v>
      </c>
      <c r="C29" s="103"/>
      <c r="D29" s="103"/>
      <c r="E29" s="104"/>
      <c r="F29" s="2"/>
      <c r="G29" s="102">
        <v>20</v>
      </c>
      <c r="H29" s="169"/>
      <c r="I29" s="170"/>
      <c r="J29" s="103"/>
      <c r="K29" s="104"/>
      <c r="O29" s="120">
        <v>52</v>
      </c>
      <c r="P29" s="120">
        <f>COUNTIF(K10:K39,"52")</f>
        <v>0</v>
      </c>
    </row>
    <row r="30" spans="1:16" ht="17.25" customHeight="1">
      <c r="A30" s="1"/>
      <c r="B30" s="98">
        <v>21</v>
      </c>
      <c r="C30" s="101"/>
      <c r="D30" s="101"/>
      <c r="E30" s="99"/>
      <c r="F30" s="2"/>
      <c r="G30" s="98">
        <v>21</v>
      </c>
      <c r="H30" s="165"/>
      <c r="I30" s="166"/>
      <c r="J30" s="101"/>
      <c r="K30" s="99"/>
      <c r="O30" s="120">
        <v>57</v>
      </c>
      <c r="P30" s="120">
        <f>COUNTIF(K10:K39,"57")</f>
        <v>0</v>
      </c>
    </row>
    <row r="31" spans="1:16" ht="17.25" customHeight="1">
      <c r="A31" s="1"/>
      <c r="B31" s="32">
        <v>22</v>
      </c>
      <c r="C31" s="47"/>
      <c r="D31" s="47"/>
      <c r="E31" s="10"/>
      <c r="F31" s="2"/>
      <c r="G31" s="32">
        <v>22</v>
      </c>
      <c r="H31" s="167"/>
      <c r="I31" s="168"/>
      <c r="J31" s="47"/>
      <c r="K31" s="10"/>
      <c r="O31" s="120">
        <v>63</v>
      </c>
      <c r="P31" s="120">
        <f>COUNTIF(K10:K39,"63")</f>
        <v>0</v>
      </c>
    </row>
    <row r="32" spans="1:16" ht="17.25" customHeight="1">
      <c r="A32" s="1"/>
      <c r="B32" s="32">
        <v>23</v>
      </c>
      <c r="C32" s="47"/>
      <c r="D32" s="47"/>
      <c r="E32" s="10"/>
      <c r="F32" s="2"/>
      <c r="G32" s="32">
        <v>23</v>
      </c>
      <c r="H32" s="167"/>
      <c r="I32" s="168"/>
      <c r="J32" s="47"/>
      <c r="K32" s="10"/>
      <c r="O32" s="120">
        <v>70</v>
      </c>
      <c r="P32" s="120">
        <f>COUNTIF(K10:K39,"70")</f>
        <v>0</v>
      </c>
    </row>
    <row r="33" spans="1:16" ht="17.25" customHeight="1">
      <c r="A33" s="2"/>
      <c r="B33" s="32">
        <v>24</v>
      </c>
      <c r="C33" s="47"/>
      <c r="D33" s="47"/>
      <c r="E33" s="10"/>
      <c r="F33" s="2"/>
      <c r="G33" s="32">
        <v>24</v>
      </c>
      <c r="H33" s="167"/>
      <c r="I33" s="168"/>
      <c r="J33" s="47"/>
      <c r="K33" s="10"/>
      <c r="O33" s="120" t="s">
        <v>60</v>
      </c>
      <c r="P33" s="120">
        <f>COUNTIF(K10:K39,"70超")</f>
        <v>0</v>
      </c>
    </row>
    <row r="34" spans="1:16" ht="17.25" customHeight="1" thickBot="1">
      <c r="A34" s="1"/>
      <c r="B34" s="33">
        <v>25</v>
      </c>
      <c r="C34" s="48"/>
      <c r="D34" s="48"/>
      <c r="E34" s="100"/>
      <c r="F34" s="2"/>
      <c r="G34" s="33">
        <v>25</v>
      </c>
      <c r="H34" s="169"/>
      <c r="I34" s="170"/>
      <c r="J34" s="48"/>
      <c r="K34" s="100"/>
    </row>
    <row r="35" spans="1:16" ht="17.25" customHeight="1">
      <c r="A35" s="1"/>
      <c r="B35" s="31">
        <v>26</v>
      </c>
      <c r="C35" s="46"/>
      <c r="D35" s="46"/>
      <c r="E35" s="11"/>
      <c r="F35" s="2"/>
      <c r="G35" s="31">
        <v>26</v>
      </c>
      <c r="H35" s="165"/>
      <c r="I35" s="166"/>
      <c r="J35" s="46"/>
      <c r="K35" s="11"/>
    </row>
    <row r="36" spans="1:16" ht="17.25" customHeight="1">
      <c r="A36" s="1"/>
      <c r="B36" s="32">
        <v>27</v>
      </c>
      <c r="C36" s="47"/>
      <c r="D36" s="47"/>
      <c r="E36" s="10"/>
      <c r="F36" s="2"/>
      <c r="G36" s="32">
        <v>27</v>
      </c>
      <c r="H36" s="167"/>
      <c r="I36" s="168"/>
      <c r="J36" s="47"/>
      <c r="K36" s="10"/>
    </row>
    <row r="37" spans="1:16" ht="17.25" customHeight="1">
      <c r="A37" s="1"/>
      <c r="B37" s="32">
        <v>28</v>
      </c>
      <c r="C37" s="47"/>
      <c r="D37" s="47"/>
      <c r="E37" s="10"/>
      <c r="F37" s="2"/>
      <c r="G37" s="32">
        <v>28</v>
      </c>
      <c r="H37" s="167"/>
      <c r="I37" s="168"/>
      <c r="J37" s="47"/>
      <c r="K37" s="10"/>
    </row>
    <row r="38" spans="1:16" ht="17.25" customHeight="1">
      <c r="B38" s="32">
        <v>29</v>
      </c>
      <c r="C38" s="114"/>
      <c r="D38" s="115"/>
      <c r="E38" s="10"/>
      <c r="F38" s="116"/>
      <c r="G38" s="32">
        <v>29</v>
      </c>
      <c r="H38" s="167"/>
      <c r="I38" s="168"/>
      <c r="J38" s="114"/>
      <c r="K38" s="10"/>
    </row>
    <row r="39" spans="1:16" ht="17.25" customHeight="1" thickBot="1">
      <c r="B39" s="34">
        <v>30</v>
      </c>
      <c r="C39" s="117"/>
      <c r="D39" s="118"/>
      <c r="E39" s="100"/>
      <c r="F39" s="116"/>
      <c r="G39" s="34">
        <v>30</v>
      </c>
      <c r="H39" s="169"/>
      <c r="I39" s="170"/>
      <c r="J39" s="117"/>
      <c r="K39" s="100"/>
    </row>
    <row r="43" spans="1:16">
      <c r="C43">
        <v>50</v>
      </c>
      <c r="D43">
        <v>40</v>
      </c>
    </row>
    <row r="44" spans="1:16">
      <c r="C44">
        <v>55</v>
      </c>
      <c r="D44">
        <v>44</v>
      </c>
    </row>
    <row r="45" spans="1:16">
      <c r="C45">
        <v>60</v>
      </c>
      <c r="D45">
        <v>48</v>
      </c>
    </row>
    <row r="46" spans="1:16">
      <c r="C46">
        <v>66</v>
      </c>
      <c r="D46">
        <v>52</v>
      </c>
    </row>
    <row r="47" spans="1:16">
      <c r="C47">
        <v>73</v>
      </c>
      <c r="D47">
        <v>57</v>
      </c>
    </row>
    <row r="48" spans="1:16">
      <c r="C48">
        <v>81</v>
      </c>
      <c r="D48">
        <v>63</v>
      </c>
    </row>
    <row r="49" spans="3:4">
      <c r="C49">
        <v>90</v>
      </c>
      <c r="D49">
        <v>70</v>
      </c>
    </row>
    <row r="50" spans="3:4">
      <c r="C50" t="s">
        <v>59</v>
      </c>
      <c r="D50" t="s">
        <v>60</v>
      </c>
    </row>
  </sheetData>
  <sortState ref="C11:E22">
    <sortCondition descending="1" ref="E11:E22"/>
  </sortState>
  <mergeCells count="40">
    <mergeCell ref="H31:I31"/>
    <mergeCell ref="H32:I32"/>
    <mergeCell ref="H33:I33"/>
    <mergeCell ref="H34:I34"/>
    <mergeCell ref="H35:I35"/>
    <mergeCell ref="K1:M2"/>
    <mergeCell ref="A1:D1"/>
    <mergeCell ref="B5:E6"/>
    <mergeCell ref="I5:K6"/>
    <mergeCell ref="F1:G1"/>
    <mergeCell ref="H3:I3"/>
    <mergeCell ref="E3:G3"/>
    <mergeCell ref="B3:C3"/>
    <mergeCell ref="B7:E7"/>
    <mergeCell ref="H24:I24"/>
    <mergeCell ref="H38:I38"/>
    <mergeCell ref="H39:I39"/>
    <mergeCell ref="H17:I17"/>
    <mergeCell ref="H13:I13"/>
    <mergeCell ref="H14:I14"/>
    <mergeCell ref="H15:I15"/>
    <mergeCell ref="H16:I16"/>
    <mergeCell ref="H29:I29"/>
    <mergeCell ref="H21:I21"/>
    <mergeCell ref="H22:I22"/>
    <mergeCell ref="H23:I23"/>
    <mergeCell ref="H36:I36"/>
    <mergeCell ref="H37:I37"/>
    <mergeCell ref="H27:I27"/>
    <mergeCell ref="H30:I30"/>
    <mergeCell ref="H25:I25"/>
    <mergeCell ref="H26:I26"/>
    <mergeCell ref="H20:I20"/>
    <mergeCell ref="H18:I18"/>
    <mergeCell ref="H19:I19"/>
    <mergeCell ref="H9:I9"/>
    <mergeCell ref="H10:I10"/>
    <mergeCell ref="H11:I11"/>
    <mergeCell ref="H12:I12"/>
    <mergeCell ref="H28:I28"/>
  </mergeCells>
  <phoneticPr fontId="23"/>
  <dataValidations count="2">
    <dataValidation type="list" allowBlank="1" showInputMessage="1" showErrorMessage="1" sqref="K24:K39 E10:E39">
      <formula1>$C$43:$C$50</formula1>
    </dataValidation>
    <dataValidation type="list" allowBlank="1" showInputMessage="1" showErrorMessage="1" sqref="K10:K23">
      <formula1>$D$43:$D$50</formula1>
    </dataValidation>
  </dataValidations>
  <pageMargins left="0.25" right="0.25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35"/>
  <sheetViews>
    <sheetView showZeros="0" view="pageBreakPreview" zoomScale="40" zoomScaleNormal="100" zoomScaleSheetLayoutView="40" workbookViewId="0">
      <selection activeCell="A5" sqref="A5"/>
    </sheetView>
  </sheetViews>
  <sheetFormatPr defaultRowHeight="13.5"/>
  <cols>
    <col min="1" max="1" width="8.75" customWidth="1"/>
    <col min="2" max="2" width="5" customWidth="1"/>
    <col min="3" max="3" width="7.5" customWidth="1"/>
    <col min="4" max="4" width="16.25" customWidth="1"/>
    <col min="6" max="6" width="8.75" customWidth="1"/>
    <col min="7" max="7" width="5" customWidth="1"/>
    <col min="8" max="8" width="7.5" customWidth="1"/>
    <col min="9" max="9" width="16.25" customWidth="1"/>
    <col min="10" max="10" width="3.625" customWidth="1"/>
    <col min="11" max="11" width="8.75" customWidth="1"/>
    <col min="12" max="12" width="5" customWidth="1"/>
    <col min="13" max="13" width="7.5" customWidth="1"/>
    <col min="14" max="14" width="16.25" customWidth="1"/>
    <col min="16" max="16" width="8.75" customWidth="1"/>
    <col min="17" max="17" width="5" customWidth="1"/>
    <col min="18" max="18" width="7.5" customWidth="1"/>
    <col min="19" max="19" width="16.25" customWidth="1"/>
    <col min="20" max="20" width="3.625" customWidth="1"/>
    <col min="21" max="21" width="8.75" customWidth="1"/>
    <col min="22" max="22" width="5" customWidth="1"/>
    <col min="23" max="23" width="7.5" customWidth="1"/>
    <col min="24" max="24" width="16.25" customWidth="1"/>
    <col min="26" max="26" width="8.75" customWidth="1"/>
    <col min="27" max="27" width="5" customWidth="1"/>
    <col min="28" max="28" width="7.5" customWidth="1"/>
    <col min="29" max="29" width="16.25" customWidth="1"/>
  </cols>
  <sheetData>
    <row r="1" spans="1:29" ht="30" customHeight="1">
      <c r="A1" s="192" t="s">
        <v>72</v>
      </c>
      <c r="B1" s="193"/>
      <c r="C1" s="112" t="s">
        <v>73</v>
      </c>
      <c r="D1" s="111">
        <v>1</v>
      </c>
      <c r="F1" s="192" t="s">
        <v>72</v>
      </c>
      <c r="G1" s="193"/>
      <c r="H1" s="112" t="s">
        <v>73</v>
      </c>
      <c r="I1" s="111">
        <v>2</v>
      </c>
      <c r="K1" s="192" t="s">
        <v>72</v>
      </c>
      <c r="L1" s="193"/>
      <c r="M1" s="112" t="s">
        <v>73</v>
      </c>
      <c r="N1" s="111">
        <v>11</v>
      </c>
      <c r="P1" s="192" t="s">
        <v>72</v>
      </c>
      <c r="Q1" s="193"/>
      <c r="R1" s="112" t="s">
        <v>73</v>
      </c>
      <c r="S1" s="111">
        <v>12</v>
      </c>
      <c r="U1" s="192" t="s">
        <v>72</v>
      </c>
      <c r="V1" s="193"/>
      <c r="W1" s="112" t="s">
        <v>73</v>
      </c>
      <c r="X1" s="111">
        <v>21</v>
      </c>
      <c r="Z1" s="192" t="s">
        <v>72</v>
      </c>
      <c r="AA1" s="193"/>
      <c r="AB1" s="112" t="s">
        <v>73</v>
      </c>
      <c r="AC1" s="111">
        <v>22</v>
      </c>
    </row>
    <row r="2" spans="1:29" ht="30" customHeight="1">
      <c r="A2" s="106" t="s">
        <v>66</v>
      </c>
      <c r="B2" s="184">
        <f>②個人戦申込!E10</f>
        <v>0</v>
      </c>
      <c r="C2" s="184"/>
      <c r="D2" s="107" t="s">
        <v>67</v>
      </c>
      <c r="F2" s="106" t="s">
        <v>66</v>
      </c>
      <c r="G2" s="184">
        <f>②個人戦申込!E11</f>
        <v>0</v>
      </c>
      <c r="H2" s="184"/>
      <c r="I2" s="107" t="s">
        <v>67</v>
      </c>
      <c r="K2" s="106" t="s">
        <v>66</v>
      </c>
      <c r="L2" s="184">
        <f>②個人戦申込!E20</f>
        <v>0</v>
      </c>
      <c r="M2" s="184"/>
      <c r="N2" s="107" t="s">
        <v>67</v>
      </c>
      <c r="P2" s="106" t="s">
        <v>66</v>
      </c>
      <c r="Q2" s="184">
        <f>②個人戦申込!E21</f>
        <v>0</v>
      </c>
      <c r="R2" s="184"/>
      <c r="S2" s="107" t="s">
        <v>67</v>
      </c>
      <c r="U2" s="106" t="s">
        <v>66</v>
      </c>
      <c r="V2" s="184">
        <f>②個人戦申込!E30</f>
        <v>0</v>
      </c>
      <c r="W2" s="184"/>
      <c r="X2" s="107" t="s">
        <v>67</v>
      </c>
      <c r="Z2" s="106" t="s">
        <v>66</v>
      </c>
      <c r="AA2" s="184">
        <f>②個人戦申込!E31</f>
        <v>0</v>
      </c>
      <c r="AB2" s="184"/>
      <c r="AC2" s="107" t="s">
        <v>67</v>
      </c>
    </row>
    <row r="3" spans="1:29" ht="30" customHeight="1">
      <c r="A3" s="191">
        <f>①団体戦申込!L5</f>
        <v>0</v>
      </c>
      <c r="B3" s="184"/>
      <c r="C3" s="184"/>
      <c r="D3" s="107" t="s">
        <v>71</v>
      </c>
      <c r="F3" s="191">
        <f>①団体戦申込!L5</f>
        <v>0</v>
      </c>
      <c r="G3" s="184"/>
      <c r="H3" s="184"/>
      <c r="I3" s="107" t="s">
        <v>71</v>
      </c>
      <c r="K3" s="191">
        <f>①団体戦申込!L5</f>
        <v>0</v>
      </c>
      <c r="L3" s="184"/>
      <c r="M3" s="184"/>
      <c r="N3" s="107" t="s">
        <v>71</v>
      </c>
      <c r="P3" s="191">
        <f>①団体戦申込!L5</f>
        <v>0</v>
      </c>
      <c r="Q3" s="184"/>
      <c r="R3" s="184"/>
      <c r="S3" s="107" t="s">
        <v>71</v>
      </c>
      <c r="U3" s="191">
        <f>①団体戦申込!L5</f>
        <v>0</v>
      </c>
      <c r="V3" s="184"/>
      <c r="W3" s="184"/>
      <c r="X3" s="107" t="s">
        <v>71</v>
      </c>
      <c r="Z3" s="191">
        <f>①団体戦申込!L5</f>
        <v>0</v>
      </c>
      <c r="AA3" s="184"/>
      <c r="AB3" s="184"/>
      <c r="AC3" s="107" t="s">
        <v>71</v>
      </c>
    </row>
    <row r="4" spans="1:29" ht="30" customHeight="1">
      <c r="A4" s="185" t="s">
        <v>68</v>
      </c>
      <c r="B4" s="186"/>
      <c r="C4" s="187" t="s">
        <v>69</v>
      </c>
      <c r="D4" s="188"/>
      <c r="F4" s="185" t="s">
        <v>68</v>
      </c>
      <c r="G4" s="186"/>
      <c r="H4" s="187" t="s">
        <v>69</v>
      </c>
      <c r="I4" s="188"/>
      <c r="K4" s="185" t="s">
        <v>68</v>
      </c>
      <c r="L4" s="186"/>
      <c r="M4" s="187" t="s">
        <v>69</v>
      </c>
      <c r="N4" s="188"/>
      <c r="P4" s="185" t="s">
        <v>68</v>
      </c>
      <c r="Q4" s="186"/>
      <c r="R4" s="187" t="s">
        <v>69</v>
      </c>
      <c r="S4" s="188"/>
      <c r="U4" s="185" t="s">
        <v>68</v>
      </c>
      <c r="V4" s="186"/>
      <c r="W4" s="187" t="s">
        <v>69</v>
      </c>
      <c r="X4" s="188"/>
      <c r="Z4" s="185" t="s">
        <v>68</v>
      </c>
      <c r="AA4" s="186"/>
      <c r="AB4" s="187" t="s">
        <v>69</v>
      </c>
      <c r="AC4" s="188"/>
    </row>
    <row r="5" spans="1:29" ht="30" customHeight="1" thickBot="1">
      <c r="A5" s="109">
        <f>②個人戦申込!D10</f>
        <v>0</v>
      </c>
      <c r="B5" s="110" t="s">
        <v>70</v>
      </c>
      <c r="C5" s="189">
        <f>②個人戦申込!C10</f>
        <v>0</v>
      </c>
      <c r="D5" s="190"/>
      <c r="F5" s="109">
        <f>②個人戦申込!D11</f>
        <v>0</v>
      </c>
      <c r="G5" s="110" t="s">
        <v>70</v>
      </c>
      <c r="H5" s="189">
        <f>②個人戦申込!C11</f>
        <v>0</v>
      </c>
      <c r="I5" s="190"/>
      <c r="K5" s="109">
        <f>②個人戦申込!D20</f>
        <v>0</v>
      </c>
      <c r="L5" s="110" t="s">
        <v>70</v>
      </c>
      <c r="M5" s="189">
        <f>②個人戦申込!C20</f>
        <v>0</v>
      </c>
      <c r="N5" s="190"/>
      <c r="P5" s="109">
        <f>②個人戦申込!D21</f>
        <v>0</v>
      </c>
      <c r="Q5" s="110" t="s">
        <v>70</v>
      </c>
      <c r="R5" s="189">
        <f>②個人戦申込!C21</f>
        <v>0</v>
      </c>
      <c r="S5" s="190"/>
      <c r="U5" s="109">
        <f>②個人戦申込!D30</f>
        <v>0</v>
      </c>
      <c r="V5" s="110" t="s">
        <v>70</v>
      </c>
      <c r="W5" s="189">
        <f>②個人戦申込!C30</f>
        <v>0</v>
      </c>
      <c r="X5" s="190"/>
      <c r="Z5" s="109">
        <f>②個人戦申込!D31</f>
        <v>0</v>
      </c>
      <c r="AA5" s="110" t="s">
        <v>70</v>
      </c>
      <c r="AB5" s="189">
        <f>②個人戦申込!C31</f>
        <v>0</v>
      </c>
      <c r="AC5" s="190"/>
    </row>
    <row r="6" spans="1:29" ht="12" customHeight="1" thickBot="1"/>
    <row r="7" spans="1:29" ht="30" customHeight="1">
      <c r="A7" s="192" t="s">
        <v>72</v>
      </c>
      <c r="B7" s="193"/>
      <c r="C7" s="112" t="s">
        <v>73</v>
      </c>
      <c r="D7" s="111">
        <v>3</v>
      </c>
      <c r="F7" s="192" t="s">
        <v>72</v>
      </c>
      <c r="G7" s="193"/>
      <c r="H7" s="112" t="s">
        <v>73</v>
      </c>
      <c r="I7" s="111">
        <v>4</v>
      </c>
      <c r="K7" s="192" t="s">
        <v>72</v>
      </c>
      <c r="L7" s="193"/>
      <c r="M7" s="112" t="s">
        <v>73</v>
      </c>
      <c r="N7" s="111">
        <v>13</v>
      </c>
      <c r="P7" s="192" t="s">
        <v>72</v>
      </c>
      <c r="Q7" s="193"/>
      <c r="R7" s="112" t="s">
        <v>73</v>
      </c>
      <c r="S7" s="111">
        <v>14</v>
      </c>
      <c r="U7" s="192" t="s">
        <v>72</v>
      </c>
      <c r="V7" s="193"/>
      <c r="W7" s="112" t="s">
        <v>73</v>
      </c>
      <c r="X7" s="111">
        <v>23</v>
      </c>
      <c r="Z7" s="192" t="s">
        <v>72</v>
      </c>
      <c r="AA7" s="193"/>
      <c r="AB7" s="112" t="s">
        <v>73</v>
      </c>
      <c r="AC7" s="111">
        <v>24</v>
      </c>
    </row>
    <row r="8" spans="1:29" ht="30" customHeight="1">
      <c r="A8" s="106" t="s">
        <v>66</v>
      </c>
      <c r="B8" s="184">
        <f>②個人戦申込!E12</f>
        <v>0</v>
      </c>
      <c r="C8" s="184"/>
      <c r="D8" s="107" t="s">
        <v>67</v>
      </c>
      <c r="F8" s="106" t="s">
        <v>66</v>
      </c>
      <c r="G8" s="184">
        <f>②個人戦申込!E13</f>
        <v>0</v>
      </c>
      <c r="H8" s="184"/>
      <c r="I8" s="107" t="s">
        <v>67</v>
      </c>
      <c r="K8" s="106" t="s">
        <v>66</v>
      </c>
      <c r="L8" s="184">
        <f>②個人戦申込!E22</f>
        <v>0</v>
      </c>
      <c r="M8" s="184"/>
      <c r="N8" s="107" t="s">
        <v>67</v>
      </c>
      <c r="P8" s="106" t="s">
        <v>66</v>
      </c>
      <c r="Q8" s="184">
        <f>②個人戦申込!E23</f>
        <v>0</v>
      </c>
      <c r="R8" s="184"/>
      <c r="S8" s="107" t="s">
        <v>67</v>
      </c>
      <c r="U8" s="106" t="s">
        <v>66</v>
      </c>
      <c r="V8" s="184">
        <f>②個人戦申込!E32</f>
        <v>0</v>
      </c>
      <c r="W8" s="184"/>
      <c r="X8" s="107" t="s">
        <v>67</v>
      </c>
      <c r="Z8" s="106" t="s">
        <v>66</v>
      </c>
      <c r="AA8" s="184">
        <f>②個人戦申込!E33</f>
        <v>0</v>
      </c>
      <c r="AB8" s="184"/>
      <c r="AC8" s="107" t="s">
        <v>67</v>
      </c>
    </row>
    <row r="9" spans="1:29" ht="30" customHeight="1">
      <c r="A9" s="191">
        <f>①団体戦申込!L5</f>
        <v>0</v>
      </c>
      <c r="B9" s="184"/>
      <c r="C9" s="184"/>
      <c r="D9" s="107" t="s">
        <v>71</v>
      </c>
      <c r="F9" s="191">
        <f>①団体戦申込!L5</f>
        <v>0</v>
      </c>
      <c r="G9" s="184"/>
      <c r="H9" s="184"/>
      <c r="I9" s="107" t="s">
        <v>71</v>
      </c>
      <c r="K9" s="191">
        <f>①団体戦申込!L5</f>
        <v>0</v>
      </c>
      <c r="L9" s="184"/>
      <c r="M9" s="184"/>
      <c r="N9" s="107" t="s">
        <v>71</v>
      </c>
      <c r="P9" s="191">
        <f>①団体戦申込!L5</f>
        <v>0</v>
      </c>
      <c r="Q9" s="184"/>
      <c r="R9" s="184"/>
      <c r="S9" s="107" t="s">
        <v>71</v>
      </c>
      <c r="U9" s="191">
        <f>①団体戦申込!L5</f>
        <v>0</v>
      </c>
      <c r="V9" s="184"/>
      <c r="W9" s="184"/>
      <c r="X9" s="107" t="s">
        <v>71</v>
      </c>
      <c r="Z9" s="191">
        <f>①団体戦申込!L5</f>
        <v>0</v>
      </c>
      <c r="AA9" s="184"/>
      <c r="AB9" s="184"/>
      <c r="AC9" s="107" t="s">
        <v>71</v>
      </c>
    </row>
    <row r="10" spans="1:29" ht="30" customHeight="1">
      <c r="A10" s="185" t="s">
        <v>68</v>
      </c>
      <c r="B10" s="186"/>
      <c r="C10" s="187" t="s">
        <v>69</v>
      </c>
      <c r="D10" s="188"/>
      <c r="F10" s="185" t="s">
        <v>68</v>
      </c>
      <c r="G10" s="186"/>
      <c r="H10" s="187" t="s">
        <v>69</v>
      </c>
      <c r="I10" s="188"/>
      <c r="K10" s="185" t="s">
        <v>68</v>
      </c>
      <c r="L10" s="186"/>
      <c r="M10" s="187" t="s">
        <v>69</v>
      </c>
      <c r="N10" s="188"/>
      <c r="P10" s="185" t="s">
        <v>68</v>
      </c>
      <c r="Q10" s="186"/>
      <c r="R10" s="187" t="s">
        <v>69</v>
      </c>
      <c r="S10" s="188"/>
      <c r="U10" s="185" t="s">
        <v>68</v>
      </c>
      <c r="V10" s="186"/>
      <c r="W10" s="187" t="s">
        <v>69</v>
      </c>
      <c r="X10" s="188"/>
      <c r="Z10" s="185" t="s">
        <v>68</v>
      </c>
      <c r="AA10" s="186"/>
      <c r="AB10" s="187" t="s">
        <v>69</v>
      </c>
      <c r="AC10" s="188"/>
    </row>
    <row r="11" spans="1:29" ht="30" customHeight="1" thickBot="1">
      <c r="A11" s="109">
        <f>②個人戦申込!D12</f>
        <v>0</v>
      </c>
      <c r="B11" s="110" t="s">
        <v>70</v>
      </c>
      <c r="C11" s="189">
        <f>②個人戦申込!C12</f>
        <v>0</v>
      </c>
      <c r="D11" s="190"/>
      <c r="F11" s="109">
        <f>②個人戦申込!D13</f>
        <v>0</v>
      </c>
      <c r="G11" s="110" t="s">
        <v>70</v>
      </c>
      <c r="H11" s="189">
        <f>②個人戦申込!C13</f>
        <v>0</v>
      </c>
      <c r="I11" s="190"/>
      <c r="K11" s="109">
        <f>②個人戦申込!D22</f>
        <v>0</v>
      </c>
      <c r="L11" s="110" t="s">
        <v>70</v>
      </c>
      <c r="M11" s="189">
        <f>②個人戦申込!C22</f>
        <v>0</v>
      </c>
      <c r="N11" s="190"/>
      <c r="P11" s="109">
        <f>②個人戦申込!D23</f>
        <v>0</v>
      </c>
      <c r="Q11" s="110" t="s">
        <v>70</v>
      </c>
      <c r="R11" s="189">
        <f>②個人戦申込!C23</f>
        <v>0</v>
      </c>
      <c r="S11" s="190"/>
      <c r="U11" s="109">
        <f>②個人戦申込!D32</f>
        <v>0</v>
      </c>
      <c r="V11" s="110" t="s">
        <v>70</v>
      </c>
      <c r="W11" s="189">
        <f>②個人戦申込!C32</f>
        <v>0</v>
      </c>
      <c r="X11" s="190"/>
      <c r="Z11" s="109">
        <f>②個人戦申込!D31</f>
        <v>0</v>
      </c>
      <c r="AA11" s="110" t="s">
        <v>70</v>
      </c>
      <c r="AB11" s="189">
        <f>②個人戦申込!C33</f>
        <v>0</v>
      </c>
      <c r="AC11" s="190"/>
    </row>
    <row r="12" spans="1:29" ht="12" customHeight="1" thickBot="1"/>
    <row r="13" spans="1:29" ht="30" customHeight="1">
      <c r="A13" s="192" t="s">
        <v>72</v>
      </c>
      <c r="B13" s="193"/>
      <c r="C13" s="112" t="s">
        <v>73</v>
      </c>
      <c r="D13" s="111">
        <v>5</v>
      </c>
      <c r="F13" s="192" t="s">
        <v>72</v>
      </c>
      <c r="G13" s="193"/>
      <c r="H13" s="112" t="s">
        <v>73</v>
      </c>
      <c r="I13" s="111">
        <v>6</v>
      </c>
      <c r="K13" s="192" t="s">
        <v>72</v>
      </c>
      <c r="L13" s="193"/>
      <c r="M13" s="112" t="s">
        <v>57</v>
      </c>
      <c r="N13" s="111">
        <v>15</v>
      </c>
      <c r="P13" s="192" t="s">
        <v>72</v>
      </c>
      <c r="Q13" s="193"/>
      <c r="R13" s="112" t="s">
        <v>73</v>
      </c>
      <c r="S13" s="111">
        <v>16</v>
      </c>
      <c r="U13" s="192" t="s">
        <v>72</v>
      </c>
      <c r="V13" s="193"/>
      <c r="W13" s="112" t="s">
        <v>73</v>
      </c>
      <c r="X13" s="111">
        <v>25</v>
      </c>
      <c r="Z13" s="192" t="s">
        <v>72</v>
      </c>
      <c r="AA13" s="193"/>
      <c r="AB13" s="112" t="s">
        <v>73</v>
      </c>
      <c r="AC13" s="111">
        <v>26</v>
      </c>
    </row>
    <row r="14" spans="1:29" ht="30" customHeight="1">
      <c r="A14" s="106" t="s">
        <v>66</v>
      </c>
      <c r="B14" s="184">
        <f>②個人戦申込!E14</f>
        <v>0</v>
      </c>
      <c r="C14" s="184"/>
      <c r="D14" s="107" t="s">
        <v>67</v>
      </c>
      <c r="F14" s="106" t="s">
        <v>66</v>
      </c>
      <c r="G14" s="184">
        <f>②個人戦申込!E15</f>
        <v>0</v>
      </c>
      <c r="H14" s="184"/>
      <c r="I14" s="107" t="s">
        <v>67</v>
      </c>
      <c r="K14" s="108" t="s">
        <v>66</v>
      </c>
      <c r="L14" s="184">
        <f>②個人戦申込!E24</f>
        <v>0</v>
      </c>
      <c r="M14" s="184"/>
      <c r="N14" s="107" t="s">
        <v>67</v>
      </c>
      <c r="P14" s="106" t="s">
        <v>66</v>
      </c>
      <c r="Q14" s="184">
        <f>②個人戦申込!E25</f>
        <v>0</v>
      </c>
      <c r="R14" s="184"/>
      <c r="S14" s="107" t="s">
        <v>67</v>
      </c>
      <c r="U14" s="106" t="s">
        <v>66</v>
      </c>
      <c r="V14" s="184">
        <f>②個人戦申込!E34</f>
        <v>0</v>
      </c>
      <c r="W14" s="184"/>
      <c r="X14" s="107" t="s">
        <v>67</v>
      </c>
      <c r="Z14" s="106" t="s">
        <v>66</v>
      </c>
      <c r="AA14" s="184">
        <f>②個人戦申込!E35</f>
        <v>0</v>
      </c>
      <c r="AB14" s="184"/>
      <c r="AC14" s="107" t="s">
        <v>67</v>
      </c>
    </row>
    <row r="15" spans="1:29" ht="30" customHeight="1">
      <c r="A15" s="191">
        <f>①団体戦申込!L5</f>
        <v>0</v>
      </c>
      <c r="B15" s="184"/>
      <c r="C15" s="184"/>
      <c r="D15" s="107" t="s">
        <v>71</v>
      </c>
      <c r="F15" s="191">
        <f>①団体戦申込!L5</f>
        <v>0</v>
      </c>
      <c r="G15" s="184"/>
      <c r="H15" s="184"/>
      <c r="I15" s="107" t="s">
        <v>71</v>
      </c>
      <c r="K15" s="191">
        <f>①団体戦申込!L5</f>
        <v>0</v>
      </c>
      <c r="L15" s="184"/>
      <c r="M15" s="184"/>
      <c r="N15" s="107" t="s">
        <v>71</v>
      </c>
      <c r="P15" s="191">
        <f>①団体戦申込!L5</f>
        <v>0</v>
      </c>
      <c r="Q15" s="184"/>
      <c r="R15" s="184"/>
      <c r="S15" s="107" t="s">
        <v>71</v>
      </c>
      <c r="U15" s="191">
        <f>①団体戦申込!L5</f>
        <v>0</v>
      </c>
      <c r="V15" s="184"/>
      <c r="W15" s="184"/>
      <c r="X15" s="107" t="s">
        <v>71</v>
      </c>
      <c r="Z15" s="191">
        <f>①団体戦申込!L5</f>
        <v>0</v>
      </c>
      <c r="AA15" s="184"/>
      <c r="AB15" s="184"/>
      <c r="AC15" s="107" t="s">
        <v>71</v>
      </c>
    </row>
    <row r="16" spans="1:29" ht="30" customHeight="1">
      <c r="A16" s="185" t="s">
        <v>68</v>
      </c>
      <c r="B16" s="186"/>
      <c r="C16" s="187" t="s">
        <v>69</v>
      </c>
      <c r="D16" s="188"/>
      <c r="F16" s="185" t="s">
        <v>68</v>
      </c>
      <c r="G16" s="186"/>
      <c r="H16" s="187" t="s">
        <v>69</v>
      </c>
      <c r="I16" s="188"/>
      <c r="K16" s="185" t="s">
        <v>68</v>
      </c>
      <c r="L16" s="186"/>
      <c r="M16" s="187" t="s">
        <v>69</v>
      </c>
      <c r="N16" s="188"/>
      <c r="P16" s="185" t="s">
        <v>68</v>
      </c>
      <c r="Q16" s="186"/>
      <c r="R16" s="187" t="s">
        <v>69</v>
      </c>
      <c r="S16" s="188"/>
      <c r="U16" s="185" t="s">
        <v>68</v>
      </c>
      <c r="V16" s="186"/>
      <c r="W16" s="187" t="s">
        <v>69</v>
      </c>
      <c r="X16" s="188"/>
      <c r="Z16" s="185" t="s">
        <v>68</v>
      </c>
      <c r="AA16" s="186"/>
      <c r="AB16" s="187" t="s">
        <v>69</v>
      </c>
      <c r="AC16" s="188"/>
    </row>
    <row r="17" spans="1:29" ht="30" customHeight="1" thickBot="1">
      <c r="A17" s="109">
        <f>②個人戦申込!D14</f>
        <v>0</v>
      </c>
      <c r="B17" s="110" t="s">
        <v>70</v>
      </c>
      <c r="C17" s="189">
        <f>②個人戦申込!C14</f>
        <v>0</v>
      </c>
      <c r="D17" s="190"/>
      <c r="F17" s="109">
        <f>②個人戦申込!D15</f>
        <v>0</v>
      </c>
      <c r="G17" s="110" t="s">
        <v>70</v>
      </c>
      <c r="H17" s="189">
        <f>②個人戦申込!C15</f>
        <v>0</v>
      </c>
      <c r="I17" s="190"/>
      <c r="K17" s="109">
        <f>②個人戦申込!D24</f>
        <v>0</v>
      </c>
      <c r="L17" s="110" t="s">
        <v>70</v>
      </c>
      <c r="M17" s="189">
        <f>②個人戦申込!C24</f>
        <v>0</v>
      </c>
      <c r="N17" s="190"/>
      <c r="P17" s="109">
        <f>②個人戦申込!D25</f>
        <v>0</v>
      </c>
      <c r="Q17" s="110" t="s">
        <v>70</v>
      </c>
      <c r="R17" s="189">
        <f>②個人戦申込!C25</f>
        <v>0</v>
      </c>
      <c r="S17" s="190"/>
      <c r="U17" s="109">
        <f>②個人戦申込!D34</f>
        <v>0</v>
      </c>
      <c r="V17" s="110" t="s">
        <v>70</v>
      </c>
      <c r="W17" s="189">
        <f>②個人戦申込!C34</f>
        <v>0</v>
      </c>
      <c r="X17" s="190"/>
      <c r="Z17" s="109">
        <f>②個人戦申込!D35</f>
        <v>0</v>
      </c>
      <c r="AA17" s="110" t="s">
        <v>70</v>
      </c>
      <c r="AB17" s="189">
        <f>②個人戦申込!C35</f>
        <v>0</v>
      </c>
      <c r="AC17" s="190"/>
    </row>
    <row r="18" spans="1:29" ht="9" customHeight="1" thickBot="1"/>
    <row r="19" spans="1:29" ht="30" customHeight="1">
      <c r="A19" s="192" t="s">
        <v>72</v>
      </c>
      <c r="B19" s="193"/>
      <c r="C19" s="112" t="s">
        <v>73</v>
      </c>
      <c r="D19" s="111">
        <v>7</v>
      </c>
      <c r="F19" s="192" t="s">
        <v>72</v>
      </c>
      <c r="G19" s="193"/>
      <c r="H19" s="112" t="s">
        <v>73</v>
      </c>
      <c r="I19" s="111">
        <v>8</v>
      </c>
      <c r="K19" s="192" t="s">
        <v>72</v>
      </c>
      <c r="L19" s="193"/>
      <c r="M19" s="112" t="s">
        <v>73</v>
      </c>
      <c r="N19" s="111">
        <v>17</v>
      </c>
      <c r="P19" s="192" t="s">
        <v>72</v>
      </c>
      <c r="Q19" s="193"/>
      <c r="R19" s="112" t="s">
        <v>73</v>
      </c>
      <c r="S19" s="111">
        <v>18</v>
      </c>
      <c r="U19" s="192" t="s">
        <v>72</v>
      </c>
      <c r="V19" s="193"/>
      <c r="W19" s="112" t="s">
        <v>73</v>
      </c>
      <c r="X19" s="111">
        <v>27</v>
      </c>
      <c r="Z19" s="192" t="s">
        <v>72</v>
      </c>
      <c r="AA19" s="193"/>
      <c r="AB19" s="112" t="s">
        <v>73</v>
      </c>
      <c r="AC19" s="111">
        <v>28</v>
      </c>
    </row>
    <row r="20" spans="1:29" ht="30" customHeight="1">
      <c r="A20" s="106" t="s">
        <v>66</v>
      </c>
      <c r="B20" s="184">
        <f>②個人戦申込!E16</f>
        <v>0</v>
      </c>
      <c r="C20" s="184"/>
      <c r="D20" s="107" t="s">
        <v>67</v>
      </c>
      <c r="F20" s="106" t="s">
        <v>66</v>
      </c>
      <c r="G20" s="184">
        <f>②個人戦申込!E17</f>
        <v>0</v>
      </c>
      <c r="H20" s="184"/>
      <c r="I20" s="107" t="s">
        <v>67</v>
      </c>
      <c r="K20" s="106" t="s">
        <v>66</v>
      </c>
      <c r="L20" s="184">
        <f>②個人戦申込!E26</f>
        <v>0</v>
      </c>
      <c r="M20" s="184"/>
      <c r="N20" s="107" t="s">
        <v>67</v>
      </c>
      <c r="P20" s="106" t="s">
        <v>66</v>
      </c>
      <c r="Q20" s="184">
        <f>②個人戦申込!E27</f>
        <v>0</v>
      </c>
      <c r="R20" s="184"/>
      <c r="S20" s="107" t="s">
        <v>67</v>
      </c>
      <c r="U20" s="106" t="s">
        <v>66</v>
      </c>
      <c r="V20" s="184">
        <f>②個人戦申込!E36</f>
        <v>0</v>
      </c>
      <c r="W20" s="184"/>
      <c r="X20" s="107" t="s">
        <v>67</v>
      </c>
      <c r="Z20" s="106" t="s">
        <v>66</v>
      </c>
      <c r="AA20" s="184">
        <f>②個人戦申込!E37</f>
        <v>0</v>
      </c>
      <c r="AB20" s="184"/>
      <c r="AC20" s="107" t="s">
        <v>67</v>
      </c>
    </row>
    <row r="21" spans="1:29" ht="30" customHeight="1">
      <c r="A21" s="191">
        <f>①団体戦申込!L5</f>
        <v>0</v>
      </c>
      <c r="B21" s="184"/>
      <c r="C21" s="184"/>
      <c r="D21" s="107" t="s">
        <v>71</v>
      </c>
      <c r="F21" s="191">
        <f>①団体戦申込!L5</f>
        <v>0</v>
      </c>
      <c r="G21" s="184"/>
      <c r="H21" s="184"/>
      <c r="I21" s="107" t="s">
        <v>71</v>
      </c>
      <c r="K21" s="191">
        <f>①団体戦申込!L5</f>
        <v>0</v>
      </c>
      <c r="L21" s="184"/>
      <c r="M21" s="184"/>
      <c r="N21" s="107" t="s">
        <v>71</v>
      </c>
      <c r="P21" s="191">
        <f>①団体戦申込!L5</f>
        <v>0</v>
      </c>
      <c r="Q21" s="184"/>
      <c r="R21" s="184"/>
      <c r="S21" s="107" t="s">
        <v>71</v>
      </c>
      <c r="U21" s="191">
        <f>①団体戦申込!L5</f>
        <v>0</v>
      </c>
      <c r="V21" s="184"/>
      <c r="W21" s="184"/>
      <c r="X21" s="107" t="s">
        <v>71</v>
      </c>
      <c r="Z21" s="191">
        <f>①団体戦申込!L5</f>
        <v>0</v>
      </c>
      <c r="AA21" s="184"/>
      <c r="AB21" s="184"/>
      <c r="AC21" s="107" t="s">
        <v>71</v>
      </c>
    </row>
    <row r="22" spans="1:29" ht="30" customHeight="1">
      <c r="A22" s="185" t="s">
        <v>68</v>
      </c>
      <c r="B22" s="186"/>
      <c r="C22" s="187" t="s">
        <v>69</v>
      </c>
      <c r="D22" s="188"/>
      <c r="F22" s="185" t="s">
        <v>68</v>
      </c>
      <c r="G22" s="186"/>
      <c r="H22" s="187" t="s">
        <v>69</v>
      </c>
      <c r="I22" s="188"/>
      <c r="K22" s="185" t="s">
        <v>68</v>
      </c>
      <c r="L22" s="186"/>
      <c r="M22" s="187" t="s">
        <v>69</v>
      </c>
      <c r="N22" s="188"/>
      <c r="P22" s="185" t="s">
        <v>68</v>
      </c>
      <c r="Q22" s="186"/>
      <c r="R22" s="187" t="s">
        <v>69</v>
      </c>
      <c r="S22" s="188"/>
      <c r="U22" s="185" t="s">
        <v>68</v>
      </c>
      <c r="V22" s="186"/>
      <c r="W22" s="187" t="s">
        <v>69</v>
      </c>
      <c r="X22" s="188"/>
      <c r="Z22" s="185" t="s">
        <v>68</v>
      </c>
      <c r="AA22" s="186"/>
      <c r="AB22" s="187" t="s">
        <v>69</v>
      </c>
      <c r="AC22" s="188"/>
    </row>
    <row r="23" spans="1:29" ht="30" customHeight="1" thickBot="1">
      <c r="A23" s="109">
        <f>②個人戦申込!D16</f>
        <v>0</v>
      </c>
      <c r="B23" s="110" t="s">
        <v>70</v>
      </c>
      <c r="C23" s="189">
        <f>②個人戦申込!C16</f>
        <v>0</v>
      </c>
      <c r="D23" s="190"/>
      <c r="F23" s="109">
        <f>②個人戦申込!D17</f>
        <v>0</v>
      </c>
      <c r="G23" s="110" t="s">
        <v>70</v>
      </c>
      <c r="H23" s="189">
        <f>②個人戦申込!C17</f>
        <v>0</v>
      </c>
      <c r="I23" s="190"/>
      <c r="K23" s="109">
        <f>②個人戦申込!D26</f>
        <v>0</v>
      </c>
      <c r="L23" s="110" t="s">
        <v>70</v>
      </c>
      <c r="M23" s="189">
        <f>②個人戦申込!C26</f>
        <v>0</v>
      </c>
      <c r="N23" s="190"/>
      <c r="P23" s="109">
        <f>②個人戦申込!D27</f>
        <v>0</v>
      </c>
      <c r="Q23" s="110" t="s">
        <v>70</v>
      </c>
      <c r="R23" s="189">
        <f>②個人戦申込!C27</f>
        <v>0</v>
      </c>
      <c r="S23" s="190"/>
      <c r="U23" s="109">
        <f>②個人戦申込!D36</f>
        <v>0</v>
      </c>
      <c r="V23" s="110" t="s">
        <v>70</v>
      </c>
      <c r="W23" s="189">
        <f>②個人戦申込!C36</f>
        <v>0</v>
      </c>
      <c r="X23" s="190"/>
      <c r="Z23" s="109">
        <f>②個人戦申込!D37</f>
        <v>0</v>
      </c>
      <c r="AA23" s="110" t="s">
        <v>70</v>
      </c>
      <c r="AB23" s="189">
        <f>②個人戦申込!C37</f>
        <v>0</v>
      </c>
      <c r="AC23" s="190"/>
    </row>
    <row r="24" spans="1:29" ht="9" customHeight="1" thickBot="1"/>
    <row r="25" spans="1:29" ht="30" customHeight="1">
      <c r="A25" s="192" t="s">
        <v>72</v>
      </c>
      <c r="B25" s="193"/>
      <c r="C25" s="112" t="s">
        <v>73</v>
      </c>
      <c r="D25" s="111">
        <v>9</v>
      </c>
      <c r="F25" s="192" t="s">
        <v>72</v>
      </c>
      <c r="G25" s="193"/>
      <c r="H25" s="112" t="s">
        <v>73</v>
      </c>
      <c r="I25" s="111">
        <v>10</v>
      </c>
      <c r="K25" s="192" t="s">
        <v>72</v>
      </c>
      <c r="L25" s="193"/>
      <c r="M25" s="112" t="s">
        <v>73</v>
      </c>
      <c r="N25" s="111">
        <v>19</v>
      </c>
      <c r="P25" s="192" t="s">
        <v>72</v>
      </c>
      <c r="Q25" s="193"/>
      <c r="R25" s="112" t="s">
        <v>73</v>
      </c>
      <c r="S25" s="111">
        <v>20</v>
      </c>
      <c r="U25" s="192" t="s">
        <v>72</v>
      </c>
      <c r="V25" s="193"/>
      <c r="W25" s="112" t="s">
        <v>73</v>
      </c>
      <c r="X25" s="111">
        <v>29</v>
      </c>
      <c r="Z25" s="192" t="s">
        <v>72</v>
      </c>
      <c r="AA25" s="193"/>
      <c r="AB25" s="112" t="s">
        <v>73</v>
      </c>
      <c r="AC25" s="111">
        <v>30</v>
      </c>
    </row>
    <row r="26" spans="1:29" ht="30" customHeight="1">
      <c r="A26" s="106" t="s">
        <v>66</v>
      </c>
      <c r="B26" s="184">
        <f>②個人戦申込!E18</f>
        <v>0</v>
      </c>
      <c r="C26" s="184"/>
      <c r="D26" s="107" t="s">
        <v>67</v>
      </c>
      <c r="F26" s="106" t="s">
        <v>66</v>
      </c>
      <c r="G26" s="184">
        <f>②個人戦申込!E19</f>
        <v>0</v>
      </c>
      <c r="H26" s="184"/>
      <c r="I26" s="107" t="s">
        <v>67</v>
      </c>
      <c r="K26" s="106" t="s">
        <v>66</v>
      </c>
      <c r="L26" s="184">
        <f>②個人戦申込!E28</f>
        <v>0</v>
      </c>
      <c r="M26" s="184"/>
      <c r="N26" s="107" t="s">
        <v>67</v>
      </c>
      <c r="P26" s="106" t="s">
        <v>66</v>
      </c>
      <c r="Q26" s="184">
        <f>②個人戦申込!E29</f>
        <v>0</v>
      </c>
      <c r="R26" s="184"/>
      <c r="S26" s="107" t="s">
        <v>67</v>
      </c>
      <c r="U26" s="106" t="s">
        <v>66</v>
      </c>
      <c r="V26" s="184">
        <f>②個人戦申込!E38</f>
        <v>0</v>
      </c>
      <c r="W26" s="184"/>
      <c r="X26" s="107" t="s">
        <v>67</v>
      </c>
      <c r="Z26" s="106" t="s">
        <v>66</v>
      </c>
      <c r="AA26" s="184">
        <f>②個人戦申込!E39</f>
        <v>0</v>
      </c>
      <c r="AB26" s="184"/>
      <c r="AC26" s="107" t="s">
        <v>67</v>
      </c>
    </row>
    <row r="27" spans="1:29" ht="30" customHeight="1">
      <c r="A27" s="191">
        <f>①団体戦申込!L5</f>
        <v>0</v>
      </c>
      <c r="B27" s="184"/>
      <c r="C27" s="184"/>
      <c r="D27" s="107" t="s">
        <v>71</v>
      </c>
      <c r="F27" s="191">
        <f>①団体戦申込!L5</f>
        <v>0</v>
      </c>
      <c r="G27" s="184"/>
      <c r="H27" s="184"/>
      <c r="I27" s="107" t="s">
        <v>71</v>
      </c>
      <c r="K27" s="191">
        <f>①団体戦申込!L5</f>
        <v>0</v>
      </c>
      <c r="L27" s="184"/>
      <c r="M27" s="184"/>
      <c r="N27" s="107" t="s">
        <v>71</v>
      </c>
      <c r="P27" s="191">
        <f>①団体戦申込!L5</f>
        <v>0</v>
      </c>
      <c r="Q27" s="184"/>
      <c r="R27" s="184"/>
      <c r="S27" s="107" t="s">
        <v>71</v>
      </c>
      <c r="U27" s="191">
        <f>①団体戦申込!L5</f>
        <v>0</v>
      </c>
      <c r="V27" s="184"/>
      <c r="W27" s="184"/>
      <c r="X27" s="107" t="s">
        <v>71</v>
      </c>
      <c r="Z27" s="191">
        <f>①団体戦申込!L5</f>
        <v>0</v>
      </c>
      <c r="AA27" s="184"/>
      <c r="AB27" s="184"/>
      <c r="AC27" s="107" t="s">
        <v>71</v>
      </c>
    </row>
    <row r="28" spans="1:29" ht="30" customHeight="1">
      <c r="A28" s="185" t="s">
        <v>68</v>
      </c>
      <c r="B28" s="186"/>
      <c r="C28" s="187" t="s">
        <v>69</v>
      </c>
      <c r="D28" s="188"/>
      <c r="F28" s="185" t="s">
        <v>68</v>
      </c>
      <c r="G28" s="186"/>
      <c r="H28" s="187" t="s">
        <v>69</v>
      </c>
      <c r="I28" s="188"/>
      <c r="K28" s="185" t="s">
        <v>68</v>
      </c>
      <c r="L28" s="186"/>
      <c r="M28" s="187" t="s">
        <v>69</v>
      </c>
      <c r="N28" s="188"/>
      <c r="P28" s="185" t="s">
        <v>68</v>
      </c>
      <c r="Q28" s="186"/>
      <c r="R28" s="187" t="s">
        <v>69</v>
      </c>
      <c r="S28" s="188"/>
      <c r="U28" s="185" t="s">
        <v>68</v>
      </c>
      <c r="V28" s="186"/>
      <c r="W28" s="187" t="s">
        <v>69</v>
      </c>
      <c r="X28" s="188"/>
      <c r="Z28" s="185" t="s">
        <v>68</v>
      </c>
      <c r="AA28" s="186"/>
      <c r="AB28" s="187" t="s">
        <v>69</v>
      </c>
      <c r="AC28" s="188"/>
    </row>
    <row r="29" spans="1:29" ht="37.5" customHeight="1" thickBot="1">
      <c r="A29" s="109">
        <f>②個人戦申込!D18</f>
        <v>0</v>
      </c>
      <c r="B29" s="110" t="s">
        <v>70</v>
      </c>
      <c r="C29" s="189">
        <f>②個人戦申込!C18</f>
        <v>0</v>
      </c>
      <c r="D29" s="190"/>
      <c r="F29" s="109">
        <f>②個人戦申込!D19</f>
        <v>0</v>
      </c>
      <c r="G29" s="110" t="s">
        <v>70</v>
      </c>
      <c r="H29" s="189">
        <f>②個人戦申込!C19</f>
        <v>0</v>
      </c>
      <c r="I29" s="190"/>
      <c r="K29" s="109">
        <f>②個人戦申込!D28</f>
        <v>0</v>
      </c>
      <c r="L29" s="110" t="s">
        <v>70</v>
      </c>
      <c r="M29" s="189">
        <f>②個人戦申込!C28</f>
        <v>0</v>
      </c>
      <c r="N29" s="190"/>
      <c r="P29" s="109">
        <f>②個人戦申込!D29</f>
        <v>0</v>
      </c>
      <c r="Q29" s="110" t="s">
        <v>70</v>
      </c>
      <c r="R29" s="189">
        <f>②個人戦申込!C29</f>
        <v>0</v>
      </c>
      <c r="S29" s="190"/>
      <c r="U29" s="109">
        <f>②個人戦申込!D38</f>
        <v>0</v>
      </c>
      <c r="V29" s="110" t="s">
        <v>70</v>
      </c>
      <c r="W29" s="189">
        <f>②個人戦申込!C38</f>
        <v>0</v>
      </c>
      <c r="X29" s="190"/>
      <c r="Z29" s="109">
        <f>②個人戦申込!D39</f>
        <v>0</v>
      </c>
      <c r="AA29" s="110" t="s">
        <v>70</v>
      </c>
      <c r="AB29" s="189">
        <f>②個人戦申込!C39</f>
        <v>0</v>
      </c>
      <c r="AC29" s="190"/>
    </row>
    <row r="35" spans="2:22">
      <c r="B35" s="105"/>
      <c r="L35" s="105"/>
      <c r="V35" s="105"/>
    </row>
  </sheetData>
  <sheetProtection sheet="1" objects="1" scenarios="1"/>
  <mergeCells count="180">
    <mergeCell ref="A19:B19"/>
    <mergeCell ref="F19:G19"/>
    <mergeCell ref="K19:L19"/>
    <mergeCell ref="P19:Q19"/>
    <mergeCell ref="U19:V19"/>
    <mergeCell ref="Z19:AA19"/>
    <mergeCell ref="F1:G1"/>
    <mergeCell ref="K1:L1"/>
    <mergeCell ref="P1:Q1"/>
    <mergeCell ref="U1:V1"/>
    <mergeCell ref="Z1:AA1"/>
    <mergeCell ref="A7:B7"/>
    <mergeCell ref="F7:G7"/>
    <mergeCell ref="K7:L7"/>
    <mergeCell ref="P7:Q7"/>
    <mergeCell ref="U7:V7"/>
    <mergeCell ref="K9:M9"/>
    <mergeCell ref="P9:R9"/>
    <mergeCell ref="U9:W9"/>
    <mergeCell ref="Z9:AB9"/>
    <mergeCell ref="A15:C15"/>
    <mergeCell ref="F15:H15"/>
    <mergeCell ref="K15:M15"/>
    <mergeCell ref="P15:R15"/>
    <mergeCell ref="K27:M27"/>
    <mergeCell ref="P27:R27"/>
    <mergeCell ref="U27:W27"/>
    <mergeCell ref="Z27:AB27"/>
    <mergeCell ref="K21:M21"/>
    <mergeCell ref="P21:R21"/>
    <mergeCell ref="U21:W21"/>
    <mergeCell ref="Z21:AB21"/>
    <mergeCell ref="AB23:AC23"/>
    <mergeCell ref="W29:X29"/>
    <mergeCell ref="AB29:AC29"/>
    <mergeCell ref="A1:B1"/>
    <mergeCell ref="A3:C3"/>
    <mergeCell ref="F3:H3"/>
    <mergeCell ref="K3:M3"/>
    <mergeCell ref="P3:R3"/>
    <mergeCell ref="U3:W3"/>
    <mergeCell ref="Z3:AB3"/>
    <mergeCell ref="V26:W26"/>
    <mergeCell ref="AA26:AB26"/>
    <mergeCell ref="U28:V28"/>
    <mergeCell ref="W28:X28"/>
    <mergeCell ref="Z28:AA28"/>
    <mergeCell ref="AB28:AC28"/>
    <mergeCell ref="U25:V25"/>
    <mergeCell ref="Z25:AA25"/>
    <mergeCell ref="U22:V22"/>
    <mergeCell ref="W22:X22"/>
    <mergeCell ref="Z22:AA22"/>
    <mergeCell ref="AB22:AC22"/>
    <mergeCell ref="W23:X23"/>
    <mergeCell ref="A27:C27"/>
    <mergeCell ref="F27:H27"/>
    <mergeCell ref="W17:X17"/>
    <mergeCell ref="AB17:AC17"/>
    <mergeCell ref="V20:W20"/>
    <mergeCell ref="AA20:AB20"/>
    <mergeCell ref="V14:W14"/>
    <mergeCell ref="AA14:AB14"/>
    <mergeCell ref="U16:V16"/>
    <mergeCell ref="W16:X16"/>
    <mergeCell ref="Z16:AA16"/>
    <mergeCell ref="AB16:AC16"/>
    <mergeCell ref="U15:W15"/>
    <mergeCell ref="Z15:AB15"/>
    <mergeCell ref="U13:V13"/>
    <mergeCell ref="Z13:AA13"/>
    <mergeCell ref="U10:V10"/>
    <mergeCell ref="W10:X10"/>
    <mergeCell ref="Z10:AA10"/>
    <mergeCell ref="AB10:AC10"/>
    <mergeCell ref="W11:X11"/>
    <mergeCell ref="AB11:AC11"/>
    <mergeCell ref="W5:X5"/>
    <mergeCell ref="AB5:AC5"/>
    <mergeCell ref="V8:W8"/>
    <mergeCell ref="AA8:AB8"/>
    <mergeCell ref="Z7:AA7"/>
    <mergeCell ref="M29:N29"/>
    <mergeCell ref="R29:S29"/>
    <mergeCell ref="V2:W2"/>
    <mergeCell ref="AA2:AB2"/>
    <mergeCell ref="U4:V4"/>
    <mergeCell ref="W4:X4"/>
    <mergeCell ref="Z4:AA4"/>
    <mergeCell ref="AB4:AC4"/>
    <mergeCell ref="L26:M26"/>
    <mergeCell ref="Q26:R26"/>
    <mergeCell ref="K28:L28"/>
    <mergeCell ref="M28:N28"/>
    <mergeCell ref="P28:Q28"/>
    <mergeCell ref="R28:S28"/>
    <mergeCell ref="K25:L25"/>
    <mergeCell ref="P25:Q25"/>
    <mergeCell ref="K22:L22"/>
    <mergeCell ref="M22:N22"/>
    <mergeCell ref="P22:Q22"/>
    <mergeCell ref="R22:S22"/>
    <mergeCell ref="M23:N23"/>
    <mergeCell ref="R23:S23"/>
    <mergeCell ref="M17:N17"/>
    <mergeCell ref="R17:S17"/>
    <mergeCell ref="L20:M20"/>
    <mergeCell ref="Q20:R20"/>
    <mergeCell ref="L14:M14"/>
    <mergeCell ref="Q14:R14"/>
    <mergeCell ref="K16:L16"/>
    <mergeCell ref="M16:N16"/>
    <mergeCell ref="P16:Q16"/>
    <mergeCell ref="R16:S16"/>
    <mergeCell ref="K13:L13"/>
    <mergeCell ref="P13:Q13"/>
    <mergeCell ref="K10:L10"/>
    <mergeCell ref="M10:N10"/>
    <mergeCell ref="P10:Q10"/>
    <mergeCell ref="R10:S10"/>
    <mergeCell ref="M11:N11"/>
    <mergeCell ref="R11:S11"/>
    <mergeCell ref="M5:N5"/>
    <mergeCell ref="R5:S5"/>
    <mergeCell ref="L8:M8"/>
    <mergeCell ref="Q8:R8"/>
    <mergeCell ref="L2:M2"/>
    <mergeCell ref="Q2:R2"/>
    <mergeCell ref="K4:L4"/>
    <mergeCell ref="M4:N4"/>
    <mergeCell ref="P4:Q4"/>
    <mergeCell ref="R4:S4"/>
    <mergeCell ref="A28:B28"/>
    <mergeCell ref="C28:D28"/>
    <mergeCell ref="F28:G28"/>
    <mergeCell ref="H28:I28"/>
    <mergeCell ref="A16:B16"/>
    <mergeCell ref="C16:D16"/>
    <mergeCell ref="F16:G16"/>
    <mergeCell ref="H16:I16"/>
    <mergeCell ref="C17:D17"/>
    <mergeCell ref="H17:I17"/>
    <mergeCell ref="C11:D11"/>
    <mergeCell ref="H11:I11"/>
    <mergeCell ref="B14:C14"/>
    <mergeCell ref="G14:H14"/>
    <mergeCell ref="A13:B13"/>
    <mergeCell ref="F13:G13"/>
    <mergeCell ref="B8:C8"/>
    <mergeCell ref="G8:H8"/>
    <mergeCell ref="C29:D29"/>
    <mergeCell ref="H29:I29"/>
    <mergeCell ref="C23:D23"/>
    <mergeCell ref="H23:I23"/>
    <mergeCell ref="B26:C26"/>
    <mergeCell ref="G26:H26"/>
    <mergeCell ref="A25:B25"/>
    <mergeCell ref="F25:G25"/>
    <mergeCell ref="B20:C20"/>
    <mergeCell ref="G20:H20"/>
    <mergeCell ref="A22:B22"/>
    <mergeCell ref="C22:D22"/>
    <mergeCell ref="F22:G22"/>
    <mergeCell ref="H22:I22"/>
    <mergeCell ref="A21:C21"/>
    <mergeCell ref="F21:H21"/>
    <mergeCell ref="B2:C2"/>
    <mergeCell ref="G2:H2"/>
    <mergeCell ref="F4:G4"/>
    <mergeCell ref="H4:I4"/>
    <mergeCell ref="H5:I5"/>
    <mergeCell ref="A10:B10"/>
    <mergeCell ref="C10:D10"/>
    <mergeCell ref="F10:G10"/>
    <mergeCell ref="H10:I10"/>
    <mergeCell ref="A9:C9"/>
    <mergeCell ref="F9:H9"/>
    <mergeCell ref="C5:D5"/>
    <mergeCell ref="A4:B4"/>
    <mergeCell ref="C4:D4"/>
  </mergeCells>
  <phoneticPr fontId="2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35"/>
  <sheetViews>
    <sheetView showZeros="0" view="pageBreakPreview" zoomScale="40" zoomScaleNormal="100" zoomScaleSheetLayoutView="40" workbookViewId="0">
      <selection activeCell="N27" sqref="N27"/>
    </sheetView>
  </sheetViews>
  <sheetFormatPr defaultRowHeight="13.5"/>
  <cols>
    <col min="1" max="1" width="8.75" customWidth="1"/>
    <col min="2" max="2" width="5" customWidth="1"/>
    <col min="3" max="3" width="7.5" customWidth="1"/>
    <col min="4" max="4" width="16.25" customWidth="1"/>
    <col min="6" max="6" width="8.75" customWidth="1"/>
    <col min="7" max="7" width="5" customWidth="1"/>
    <col min="8" max="8" width="7.5" customWidth="1"/>
    <col min="9" max="9" width="16.25" customWidth="1"/>
    <col min="10" max="10" width="3.625" customWidth="1"/>
    <col min="11" max="11" width="8.75" customWidth="1"/>
    <col min="12" max="12" width="5" customWidth="1"/>
    <col min="13" max="13" width="7.5" customWidth="1"/>
    <col min="14" max="14" width="16.25" customWidth="1"/>
    <col min="16" max="16" width="8.75" customWidth="1"/>
    <col min="17" max="17" width="5" customWidth="1"/>
    <col min="18" max="18" width="7.5" customWidth="1"/>
    <col min="19" max="19" width="16.25" customWidth="1"/>
    <col min="20" max="20" width="3.625" customWidth="1"/>
    <col min="21" max="21" width="8.75" customWidth="1"/>
    <col min="22" max="22" width="5" customWidth="1"/>
    <col min="23" max="23" width="7.5" customWidth="1"/>
    <col min="24" max="24" width="16.25" customWidth="1"/>
    <col min="26" max="26" width="8.75" customWidth="1"/>
    <col min="27" max="27" width="5" customWidth="1"/>
    <col min="28" max="28" width="7.5" customWidth="1"/>
    <col min="29" max="29" width="16.25" customWidth="1"/>
  </cols>
  <sheetData>
    <row r="1" spans="1:29" ht="30" customHeight="1">
      <c r="A1" s="192" t="s">
        <v>72</v>
      </c>
      <c r="B1" s="193"/>
      <c r="C1" s="112" t="s">
        <v>73</v>
      </c>
      <c r="D1" s="111">
        <v>1</v>
      </c>
      <c r="F1" s="192" t="s">
        <v>72</v>
      </c>
      <c r="G1" s="193"/>
      <c r="H1" s="112" t="s">
        <v>73</v>
      </c>
      <c r="I1" s="111">
        <v>2</v>
      </c>
      <c r="K1" s="192" t="s">
        <v>72</v>
      </c>
      <c r="L1" s="193"/>
      <c r="M1" s="112" t="s">
        <v>73</v>
      </c>
      <c r="N1" s="111">
        <v>11</v>
      </c>
      <c r="P1" s="192" t="s">
        <v>72</v>
      </c>
      <c r="Q1" s="193"/>
      <c r="R1" s="112" t="s">
        <v>73</v>
      </c>
      <c r="S1" s="111">
        <v>12</v>
      </c>
      <c r="U1" s="192" t="s">
        <v>72</v>
      </c>
      <c r="V1" s="193"/>
      <c r="W1" s="112" t="s">
        <v>73</v>
      </c>
      <c r="X1" s="111">
        <v>21</v>
      </c>
      <c r="Z1" s="192" t="s">
        <v>72</v>
      </c>
      <c r="AA1" s="193"/>
      <c r="AB1" s="112" t="s">
        <v>73</v>
      </c>
      <c r="AC1" s="111">
        <v>22</v>
      </c>
    </row>
    <row r="2" spans="1:29" ht="30" customHeight="1">
      <c r="A2" s="106" t="s">
        <v>66</v>
      </c>
      <c r="B2" s="184">
        <f>②個人戦申込!K10</f>
        <v>0</v>
      </c>
      <c r="C2" s="184"/>
      <c r="D2" s="107" t="s">
        <v>67</v>
      </c>
      <c r="F2" s="106" t="s">
        <v>66</v>
      </c>
      <c r="G2" s="184">
        <f>②個人戦申込!K11</f>
        <v>0</v>
      </c>
      <c r="H2" s="184"/>
      <c r="I2" s="107" t="s">
        <v>67</v>
      </c>
      <c r="K2" s="106" t="s">
        <v>66</v>
      </c>
      <c r="L2" s="184">
        <f>②個人戦申込!K20</f>
        <v>0</v>
      </c>
      <c r="M2" s="184"/>
      <c r="N2" s="107" t="s">
        <v>67</v>
      </c>
      <c r="P2" s="106" t="s">
        <v>66</v>
      </c>
      <c r="Q2" s="184">
        <f>②個人戦申込!K21</f>
        <v>0</v>
      </c>
      <c r="R2" s="184"/>
      <c r="S2" s="107" t="s">
        <v>67</v>
      </c>
      <c r="U2" s="106" t="s">
        <v>66</v>
      </c>
      <c r="V2" s="184">
        <f>②個人戦申込!K30</f>
        <v>0</v>
      </c>
      <c r="W2" s="184"/>
      <c r="X2" s="107" t="s">
        <v>67</v>
      </c>
      <c r="Z2" s="106" t="s">
        <v>66</v>
      </c>
      <c r="AA2" s="184">
        <f>②個人戦申込!K31</f>
        <v>0</v>
      </c>
      <c r="AB2" s="184"/>
      <c r="AC2" s="107" t="s">
        <v>67</v>
      </c>
    </row>
    <row r="3" spans="1:29" ht="30" customHeight="1">
      <c r="A3" s="191">
        <f>①団体戦申込!L5</f>
        <v>0</v>
      </c>
      <c r="B3" s="184"/>
      <c r="C3" s="184"/>
      <c r="D3" s="107" t="s">
        <v>71</v>
      </c>
      <c r="F3" s="191">
        <f>①団体戦申込!L5</f>
        <v>0</v>
      </c>
      <c r="G3" s="184"/>
      <c r="H3" s="184"/>
      <c r="I3" s="107" t="s">
        <v>71</v>
      </c>
      <c r="K3" s="191">
        <f>①団体戦申込!L5</f>
        <v>0</v>
      </c>
      <c r="L3" s="184"/>
      <c r="M3" s="184"/>
      <c r="N3" s="107" t="s">
        <v>71</v>
      </c>
      <c r="P3" s="191">
        <f>①団体戦申込!L5</f>
        <v>0</v>
      </c>
      <c r="Q3" s="184"/>
      <c r="R3" s="184"/>
      <c r="S3" s="107" t="s">
        <v>71</v>
      </c>
      <c r="U3" s="191">
        <f>①団体戦申込!L5</f>
        <v>0</v>
      </c>
      <c r="V3" s="184"/>
      <c r="W3" s="184"/>
      <c r="X3" s="107" t="s">
        <v>71</v>
      </c>
      <c r="Z3" s="191">
        <f>①団体戦申込!L5</f>
        <v>0</v>
      </c>
      <c r="AA3" s="184"/>
      <c r="AB3" s="184"/>
      <c r="AC3" s="107" t="s">
        <v>71</v>
      </c>
    </row>
    <row r="4" spans="1:29" ht="30" customHeight="1">
      <c r="A4" s="185" t="s">
        <v>68</v>
      </c>
      <c r="B4" s="186"/>
      <c r="C4" s="187" t="s">
        <v>69</v>
      </c>
      <c r="D4" s="188"/>
      <c r="F4" s="185" t="s">
        <v>68</v>
      </c>
      <c r="G4" s="186"/>
      <c r="H4" s="187" t="s">
        <v>69</v>
      </c>
      <c r="I4" s="188"/>
      <c r="K4" s="185" t="s">
        <v>68</v>
      </c>
      <c r="L4" s="186"/>
      <c r="M4" s="187" t="s">
        <v>69</v>
      </c>
      <c r="N4" s="188"/>
      <c r="P4" s="185" t="s">
        <v>68</v>
      </c>
      <c r="Q4" s="186"/>
      <c r="R4" s="187" t="s">
        <v>69</v>
      </c>
      <c r="S4" s="188"/>
      <c r="U4" s="185" t="s">
        <v>68</v>
      </c>
      <c r="V4" s="186"/>
      <c r="W4" s="187" t="s">
        <v>69</v>
      </c>
      <c r="X4" s="188"/>
      <c r="Z4" s="185" t="s">
        <v>68</v>
      </c>
      <c r="AA4" s="186"/>
      <c r="AB4" s="187" t="s">
        <v>69</v>
      </c>
      <c r="AC4" s="188"/>
    </row>
    <row r="5" spans="1:29" ht="30" customHeight="1" thickBot="1">
      <c r="A5" s="109">
        <f>②個人戦申込!J10</f>
        <v>0</v>
      </c>
      <c r="B5" s="110" t="s">
        <v>70</v>
      </c>
      <c r="C5" s="189">
        <f>②個人戦申込!H10</f>
        <v>0</v>
      </c>
      <c r="D5" s="190"/>
      <c r="F5" s="109">
        <f>②個人戦申込!J11</f>
        <v>0</v>
      </c>
      <c r="G5" s="110" t="s">
        <v>70</v>
      </c>
      <c r="H5" s="189">
        <f>②個人戦申込!H11</f>
        <v>0</v>
      </c>
      <c r="I5" s="190"/>
      <c r="K5" s="109">
        <f>②個人戦申込!J20</f>
        <v>0</v>
      </c>
      <c r="L5" s="110" t="s">
        <v>70</v>
      </c>
      <c r="M5" s="189">
        <f>②個人戦申込!H20</f>
        <v>0</v>
      </c>
      <c r="N5" s="190"/>
      <c r="P5" s="109">
        <f>②個人戦申込!J21</f>
        <v>0</v>
      </c>
      <c r="Q5" s="110" t="s">
        <v>70</v>
      </c>
      <c r="R5" s="189">
        <f>②個人戦申込!H21</f>
        <v>0</v>
      </c>
      <c r="S5" s="190"/>
      <c r="U5" s="109">
        <f>②個人戦申込!J30</f>
        <v>0</v>
      </c>
      <c r="V5" s="110" t="s">
        <v>70</v>
      </c>
      <c r="W5" s="189">
        <f>②個人戦申込!H30</f>
        <v>0</v>
      </c>
      <c r="X5" s="190"/>
      <c r="Z5" s="109">
        <f>②個人戦申込!J31</f>
        <v>0</v>
      </c>
      <c r="AA5" s="110" t="s">
        <v>70</v>
      </c>
      <c r="AB5" s="189">
        <f>②個人戦申込!H31</f>
        <v>0</v>
      </c>
      <c r="AC5" s="190"/>
    </row>
    <row r="6" spans="1:29" ht="12" customHeight="1" thickBot="1"/>
    <row r="7" spans="1:29" ht="30" customHeight="1">
      <c r="A7" s="192" t="s">
        <v>72</v>
      </c>
      <c r="B7" s="193"/>
      <c r="C7" s="112" t="s">
        <v>73</v>
      </c>
      <c r="D7" s="111">
        <v>3</v>
      </c>
      <c r="F7" s="192" t="s">
        <v>72</v>
      </c>
      <c r="G7" s="193"/>
      <c r="H7" s="112" t="s">
        <v>73</v>
      </c>
      <c r="I7" s="111">
        <v>4</v>
      </c>
      <c r="K7" s="192" t="s">
        <v>72</v>
      </c>
      <c r="L7" s="193"/>
      <c r="M7" s="112" t="s">
        <v>73</v>
      </c>
      <c r="N7" s="111">
        <v>13</v>
      </c>
      <c r="P7" s="192" t="s">
        <v>72</v>
      </c>
      <c r="Q7" s="193"/>
      <c r="R7" s="112" t="s">
        <v>73</v>
      </c>
      <c r="S7" s="111">
        <v>14</v>
      </c>
      <c r="U7" s="192" t="s">
        <v>72</v>
      </c>
      <c r="V7" s="193"/>
      <c r="W7" s="112" t="s">
        <v>73</v>
      </c>
      <c r="X7" s="111">
        <v>23</v>
      </c>
      <c r="Z7" s="192" t="s">
        <v>72</v>
      </c>
      <c r="AA7" s="193"/>
      <c r="AB7" s="112" t="s">
        <v>73</v>
      </c>
      <c r="AC7" s="111">
        <v>24</v>
      </c>
    </row>
    <row r="8" spans="1:29" ht="30" customHeight="1">
      <c r="A8" s="106" t="s">
        <v>66</v>
      </c>
      <c r="B8" s="184">
        <f>②個人戦申込!K12</f>
        <v>0</v>
      </c>
      <c r="C8" s="184"/>
      <c r="D8" s="107" t="s">
        <v>67</v>
      </c>
      <c r="F8" s="106" t="s">
        <v>66</v>
      </c>
      <c r="G8" s="184">
        <f>②個人戦申込!K13</f>
        <v>0</v>
      </c>
      <c r="H8" s="184"/>
      <c r="I8" s="107" t="s">
        <v>67</v>
      </c>
      <c r="K8" s="106" t="s">
        <v>66</v>
      </c>
      <c r="L8" s="184">
        <f>②個人戦申込!K22</f>
        <v>0</v>
      </c>
      <c r="M8" s="184"/>
      <c r="N8" s="107" t="s">
        <v>67</v>
      </c>
      <c r="P8" s="106" t="s">
        <v>66</v>
      </c>
      <c r="Q8" s="184">
        <f>②個人戦申込!K23</f>
        <v>0</v>
      </c>
      <c r="R8" s="184"/>
      <c r="S8" s="107" t="s">
        <v>67</v>
      </c>
      <c r="U8" s="106" t="s">
        <v>66</v>
      </c>
      <c r="V8" s="184">
        <f>②個人戦申込!K32</f>
        <v>0</v>
      </c>
      <c r="W8" s="184"/>
      <c r="X8" s="107" t="s">
        <v>67</v>
      </c>
      <c r="Z8" s="106" t="s">
        <v>66</v>
      </c>
      <c r="AA8" s="184">
        <f>②個人戦申込!K33</f>
        <v>0</v>
      </c>
      <c r="AB8" s="184"/>
      <c r="AC8" s="107" t="s">
        <v>67</v>
      </c>
    </row>
    <row r="9" spans="1:29" ht="30" customHeight="1">
      <c r="A9" s="191">
        <f>①団体戦申込!L5</f>
        <v>0</v>
      </c>
      <c r="B9" s="184"/>
      <c r="C9" s="184"/>
      <c r="D9" s="107" t="s">
        <v>71</v>
      </c>
      <c r="F9" s="191">
        <f>①団体戦申込!L5</f>
        <v>0</v>
      </c>
      <c r="G9" s="184"/>
      <c r="H9" s="184"/>
      <c r="I9" s="107" t="s">
        <v>71</v>
      </c>
      <c r="K9" s="191">
        <f>①団体戦申込!L5</f>
        <v>0</v>
      </c>
      <c r="L9" s="184"/>
      <c r="M9" s="184"/>
      <c r="N9" s="107" t="s">
        <v>71</v>
      </c>
      <c r="P9" s="191">
        <f>①団体戦申込!L5</f>
        <v>0</v>
      </c>
      <c r="Q9" s="184"/>
      <c r="R9" s="184"/>
      <c r="S9" s="107" t="s">
        <v>71</v>
      </c>
      <c r="U9" s="191">
        <f>①団体戦申込!L5</f>
        <v>0</v>
      </c>
      <c r="V9" s="184"/>
      <c r="W9" s="184"/>
      <c r="X9" s="107" t="s">
        <v>71</v>
      </c>
      <c r="Z9" s="191">
        <f>①団体戦申込!L5</f>
        <v>0</v>
      </c>
      <c r="AA9" s="184"/>
      <c r="AB9" s="184"/>
      <c r="AC9" s="107" t="s">
        <v>71</v>
      </c>
    </row>
    <row r="10" spans="1:29" ht="30" customHeight="1">
      <c r="A10" s="185" t="s">
        <v>68</v>
      </c>
      <c r="B10" s="186"/>
      <c r="C10" s="187" t="s">
        <v>69</v>
      </c>
      <c r="D10" s="188"/>
      <c r="F10" s="185" t="s">
        <v>68</v>
      </c>
      <c r="G10" s="186"/>
      <c r="H10" s="187" t="s">
        <v>69</v>
      </c>
      <c r="I10" s="188"/>
      <c r="K10" s="185" t="s">
        <v>68</v>
      </c>
      <c r="L10" s="186"/>
      <c r="M10" s="187" t="s">
        <v>69</v>
      </c>
      <c r="N10" s="188"/>
      <c r="P10" s="185" t="s">
        <v>68</v>
      </c>
      <c r="Q10" s="186"/>
      <c r="R10" s="187" t="s">
        <v>69</v>
      </c>
      <c r="S10" s="188"/>
      <c r="U10" s="185" t="s">
        <v>68</v>
      </c>
      <c r="V10" s="186"/>
      <c r="W10" s="187" t="s">
        <v>69</v>
      </c>
      <c r="X10" s="188"/>
      <c r="Z10" s="185" t="s">
        <v>68</v>
      </c>
      <c r="AA10" s="186"/>
      <c r="AB10" s="187" t="s">
        <v>69</v>
      </c>
      <c r="AC10" s="188"/>
    </row>
    <row r="11" spans="1:29" ht="30" customHeight="1" thickBot="1">
      <c r="A11" s="109">
        <f>②個人戦申込!J12</f>
        <v>0</v>
      </c>
      <c r="B11" s="110" t="s">
        <v>70</v>
      </c>
      <c r="C11" s="189">
        <f>②個人戦申込!H12</f>
        <v>0</v>
      </c>
      <c r="D11" s="190"/>
      <c r="F11" s="109">
        <f>②個人戦申込!J13</f>
        <v>0</v>
      </c>
      <c r="G11" s="110" t="s">
        <v>70</v>
      </c>
      <c r="H11" s="189">
        <f>②個人戦申込!H13</f>
        <v>0</v>
      </c>
      <c r="I11" s="190"/>
      <c r="K11" s="109">
        <f>②個人戦申込!J22</f>
        <v>0</v>
      </c>
      <c r="L11" s="110" t="s">
        <v>70</v>
      </c>
      <c r="M11" s="189">
        <f>②個人戦申込!H22</f>
        <v>0</v>
      </c>
      <c r="N11" s="190"/>
      <c r="P11" s="109">
        <f>②個人戦申込!J23</f>
        <v>0</v>
      </c>
      <c r="Q11" s="110" t="s">
        <v>70</v>
      </c>
      <c r="R11" s="189">
        <f>②個人戦申込!H23</f>
        <v>0</v>
      </c>
      <c r="S11" s="190"/>
      <c r="U11" s="109">
        <f>②個人戦申込!J32</f>
        <v>0</v>
      </c>
      <c r="V11" s="110" t="s">
        <v>70</v>
      </c>
      <c r="W11" s="189">
        <f>②個人戦申込!H32</f>
        <v>0</v>
      </c>
      <c r="X11" s="190"/>
      <c r="Z11" s="109">
        <f>②個人戦申込!J31</f>
        <v>0</v>
      </c>
      <c r="AA11" s="110" t="s">
        <v>70</v>
      </c>
      <c r="AB11" s="189">
        <f>②個人戦申込!H33</f>
        <v>0</v>
      </c>
      <c r="AC11" s="190"/>
    </row>
    <row r="12" spans="1:29" ht="12" customHeight="1" thickBot="1"/>
    <row r="13" spans="1:29" ht="30" customHeight="1">
      <c r="A13" s="192" t="s">
        <v>72</v>
      </c>
      <c r="B13" s="193"/>
      <c r="C13" s="112" t="s">
        <v>73</v>
      </c>
      <c r="D13" s="111">
        <v>5</v>
      </c>
      <c r="F13" s="192" t="s">
        <v>72</v>
      </c>
      <c r="G13" s="193"/>
      <c r="H13" s="112" t="s">
        <v>73</v>
      </c>
      <c r="I13" s="111">
        <v>6</v>
      </c>
      <c r="K13" s="192" t="s">
        <v>72</v>
      </c>
      <c r="L13" s="193"/>
      <c r="M13" s="112" t="s">
        <v>57</v>
      </c>
      <c r="N13" s="111">
        <v>15</v>
      </c>
      <c r="P13" s="192" t="s">
        <v>72</v>
      </c>
      <c r="Q13" s="193"/>
      <c r="R13" s="112" t="s">
        <v>73</v>
      </c>
      <c r="S13" s="111">
        <v>16</v>
      </c>
      <c r="U13" s="192" t="s">
        <v>72</v>
      </c>
      <c r="V13" s="193"/>
      <c r="W13" s="112" t="s">
        <v>73</v>
      </c>
      <c r="X13" s="111">
        <v>25</v>
      </c>
      <c r="Z13" s="192" t="s">
        <v>72</v>
      </c>
      <c r="AA13" s="193"/>
      <c r="AB13" s="112" t="s">
        <v>73</v>
      </c>
      <c r="AC13" s="111">
        <v>26</v>
      </c>
    </row>
    <row r="14" spans="1:29" ht="30" customHeight="1">
      <c r="A14" s="106" t="s">
        <v>66</v>
      </c>
      <c r="B14" s="184">
        <f>②個人戦申込!K14</f>
        <v>0</v>
      </c>
      <c r="C14" s="184"/>
      <c r="D14" s="107" t="s">
        <v>67</v>
      </c>
      <c r="F14" s="106" t="s">
        <v>66</v>
      </c>
      <c r="G14" s="184">
        <f>②個人戦申込!K15</f>
        <v>0</v>
      </c>
      <c r="H14" s="184"/>
      <c r="I14" s="107" t="s">
        <v>67</v>
      </c>
      <c r="K14" s="108" t="s">
        <v>66</v>
      </c>
      <c r="L14" s="184">
        <f>②個人戦申込!K24</f>
        <v>0</v>
      </c>
      <c r="M14" s="184"/>
      <c r="N14" s="107" t="s">
        <v>67</v>
      </c>
      <c r="P14" s="106" t="s">
        <v>66</v>
      </c>
      <c r="Q14" s="184">
        <f>②個人戦申込!K25</f>
        <v>0</v>
      </c>
      <c r="R14" s="184"/>
      <c r="S14" s="107" t="s">
        <v>67</v>
      </c>
      <c r="U14" s="106" t="s">
        <v>66</v>
      </c>
      <c r="V14" s="184">
        <f>②個人戦申込!K34</f>
        <v>0</v>
      </c>
      <c r="W14" s="184"/>
      <c r="X14" s="107" t="s">
        <v>67</v>
      </c>
      <c r="Z14" s="106" t="s">
        <v>66</v>
      </c>
      <c r="AA14" s="184">
        <f>②個人戦申込!K35</f>
        <v>0</v>
      </c>
      <c r="AB14" s="184"/>
      <c r="AC14" s="107" t="s">
        <v>67</v>
      </c>
    </row>
    <row r="15" spans="1:29" ht="30" customHeight="1">
      <c r="A15" s="191">
        <f>①団体戦申込!L5</f>
        <v>0</v>
      </c>
      <c r="B15" s="184"/>
      <c r="C15" s="184"/>
      <c r="D15" s="107" t="s">
        <v>71</v>
      </c>
      <c r="F15" s="191">
        <f>①団体戦申込!L5</f>
        <v>0</v>
      </c>
      <c r="G15" s="184"/>
      <c r="H15" s="184"/>
      <c r="I15" s="107" t="s">
        <v>71</v>
      </c>
      <c r="K15" s="191">
        <f>①団体戦申込!L5</f>
        <v>0</v>
      </c>
      <c r="L15" s="184"/>
      <c r="M15" s="184"/>
      <c r="N15" s="107" t="s">
        <v>71</v>
      </c>
      <c r="P15" s="191">
        <f>①団体戦申込!L5</f>
        <v>0</v>
      </c>
      <c r="Q15" s="184"/>
      <c r="R15" s="184"/>
      <c r="S15" s="107" t="s">
        <v>71</v>
      </c>
      <c r="U15" s="191">
        <f>①団体戦申込!L5</f>
        <v>0</v>
      </c>
      <c r="V15" s="184"/>
      <c r="W15" s="184"/>
      <c r="X15" s="107" t="s">
        <v>71</v>
      </c>
      <c r="Z15" s="191">
        <f>①団体戦申込!L5</f>
        <v>0</v>
      </c>
      <c r="AA15" s="184"/>
      <c r="AB15" s="184"/>
      <c r="AC15" s="107" t="s">
        <v>71</v>
      </c>
    </row>
    <row r="16" spans="1:29" ht="30" customHeight="1">
      <c r="A16" s="185" t="s">
        <v>68</v>
      </c>
      <c r="B16" s="186"/>
      <c r="C16" s="187" t="s">
        <v>69</v>
      </c>
      <c r="D16" s="188"/>
      <c r="F16" s="185" t="s">
        <v>68</v>
      </c>
      <c r="G16" s="186"/>
      <c r="H16" s="187" t="s">
        <v>69</v>
      </c>
      <c r="I16" s="188"/>
      <c r="K16" s="185" t="s">
        <v>68</v>
      </c>
      <c r="L16" s="186"/>
      <c r="M16" s="187" t="s">
        <v>69</v>
      </c>
      <c r="N16" s="188"/>
      <c r="P16" s="185" t="s">
        <v>68</v>
      </c>
      <c r="Q16" s="186"/>
      <c r="R16" s="187" t="s">
        <v>69</v>
      </c>
      <c r="S16" s="188"/>
      <c r="U16" s="185" t="s">
        <v>68</v>
      </c>
      <c r="V16" s="186"/>
      <c r="W16" s="187" t="s">
        <v>69</v>
      </c>
      <c r="X16" s="188"/>
      <c r="Z16" s="185" t="s">
        <v>68</v>
      </c>
      <c r="AA16" s="186"/>
      <c r="AB16" s="187" t="s">
        <v>69</v>
      </c>
      <c r="AC16" s="188"/>
    </row>
    <row r="17" spans="1:29" ht="30" customHeight="1" thickBot="1">
      <c r="A17" s="109">
        <f>②個人戦申込!J14</f>
        <v>0</v>
      </c>
      <c r="B17" s="110" t="s">
        <v>70</v>
      </c>
      <c r="C17" s="189">
        <f>②個人戦申込!H14</f>
        <v>0</v>
      </c>
      <c r="D17" s="190"/>
      <c r="F17" s="109">
        <f>②個人戦申込!J15</f>
        <v>0</v>
      </c>
      <c r="G17" s="110" t="s">
        <v>70</v>
      </c>
      <c r="H17" s="189">
        <f>②個人戦申込!H15</f>
        <v>0</v>
      </c>
      <c r="I17" s="190"/>
      <c r="K17" s="109">
        <f>②個人戦申込!J24</f>
        <v>0</v>
      </c>
      <c r="L17" s="110" t="s">
        <v>70</v>
      </c>
      <c r="M17" s="189">
        <f>②個人戦申込!H24</f>
        <v>0</v>
      </c>
      <c r="N17" s="190"/>
      <c r="P17" s="109">
        <f>②個人戦申込!J25</f>
        <v>0</v>
      </c>
      <c r="Q17" s="110" t="s">
        <v>70</v>
      </c>
      <c r="R17" s="189">
        <f>②個人戦申込!H25</f>
        <v>0</v>
      </c>
      <c r="S17" s="190"/>
      <c r="U17" s="109">
        <f>②個人戦申込!J34</f>
        <v>0</v>
      </c>
      <c r="V17" s="110" t="s">
        <v>70</v>
      </c>
      <c r="W17" s="189">
        <f>②個人戦申込!H34</f>
        <v>0</v>
      </c>
      <c r="X17" s="190"/>
      <c r="Z17" s="109">
        <f>②個人戦申込!J35</f>
        <v>0</v>
      </c>
      <c r="AA17" s="110" t="s">
        <v>70</v>
      </c>
      <c r="AB17" s="189">
        <f>②個人戦申込!H35</f>
        <v>0</v>
      </c>
      <c r="AC17" s="190"/>
    </row>
    <row r="18" spans="1:29" ht="9" customHeight="1" thickBot="1"/>
    <row r="19" spans="1:29" ht="30" customHeight="1">
      <c r="A19" s="192" t="s">
        <v>72</v>
      </c>
      <c r="B19" s="193"/>
      <c r="C19" s="112" t="s">
        <v>73</v>
      </c>
      <c r="D19" s="111">
        <v>7</v>
      </c>
      <c r="F19" s="192" t="s">
        <v>72</v>
      </c>
      <c r="G19" s="193"/>
      <c r="H19" s="112" t="s">
        <v>73</v>
      </c>
      <c r="I19" s="111">
        <v>8</v>
      </c>
      <c r="K19" s="192" t="s">
        <v>72</v>
      </c>
      <c r="L19" s="193"/>
      <c r="M19" s="112" t="s">
        <v>73</v>
      </c>
      <c r="N19" s="111">
        <v>17</v>
      </c>
      <c r="P19" s="192" t="s">
        <v>72</v>
      </c>
      <c r="Q19" s="193"/>
      <c r="R19" s="112" t="s">
        <v>73</v>
      </c>
      <c r="S19" s="111">
        <v>18</v>
      </c>
      <c r="U19" s="192" t="s">
        <v>72</v>
      </c>
      <c r="V19" s="193"/>
      <c r="W19" s="112" t="s">
        <v>73</v>
      </c>
      <c r="X19" s="111">
        <v>27</v>
      </c>
      <c r="Z19" s="192" t="s">
        <v>72</v>
      </c>
      <c r="AA19" s="193"/>
      <c r="AB19" s="112" t="s">
        <v>73</v>
      </c>
      <c r="AC19" s="111">
        <v>28</v>
      </c>
    </row>
    <row r="20" spans="1:29" ht="30" customHeight="1">
      <c r="A20" s="106" t="s">
        <v>66</v>
      </c>
      <c r="B20" s="184">
        <f>②個人戦申込!K16</f>
        <v>0</v>
      </c>
      <c r="C20" s="184"/>
      <c r="D20" s="107" t="s">
        <v>67</v>
      </c>
      <c r="F20" s="106" t="s">
        <v>66</v>
      </c>
      <c r="G20" s="184">
        <f>②個人戦申込!K17</f>
        <v>0</v>
      </c>
      <c r="H20" s="184"/>
      <c r="I20" s="107" t="s">
        <v>67</v>
      </c>
      <c r="K20" s="106" t="s">
        <v>66</v>
      </c>
      <c r="L20" s="184">
        <f>②個人戦申込!K26</f>
        <v>0</v>
      </c>
      <c r="M20" s="184"/>
      <c r="N20" s="107" t="s">
        <v>67</v>
      </c>
      <c r="P20" s="106" t="s">
        <v>66</v>
      </c>
      <c r="Q20" s="184">
        <f>②個人戦申込!K27</f>
        <v>0</v>
      </c>
      <c r="R20" s="184"/>
      <c r="S20" s="107" t="s">
        <v>67</v>
      </c>
      <c r="U20" s="106" t="s">
        <v>66</v>
      </c>
      <c r="V20" s="184">
        <f>②個人戦申込!K36</f>
        <v>0</v>
      </c>
      <c r="W20" s="184"/>
      <c r="X20" s="107" t="s">
        <v>67</v>
      </c>
      <c r="Z20" s="106" t="s">
        <v>66</v>
      </c>
      <c r="AA20" s="184">
        <f>②個人戦申込!K37</f>
        <v>0</v>
      </c>
      <c r="AB20" s="184"/>
      <c r="AC20" s="107" t="s">
        <v>67</v>
      </c>
    </row>
    <row r="21" spans="1:29" ht="30" customHeight="1">
      <c r="A21" s="191">
        <f>①団体戦申込!L5</f>
        <v>0</v>
      </c>
      <c r="B21" s="184"/>
      <c r="C21" s="184"/>
      <c r="D21" s="107" t="s">
        <v>71</v>
      </c>
      <c r="F21" s="191">
        <f>①団体戦申込!L5</f>
        <v>0</v>
      </c>
      <c r="G21" s="184"/>
      <c r="H21" s="184"/>
      <c r="I21" s="107" t="s">
        <v>71</v>
      </c>
      <c r="K21" s="191">
        <f>①団体戦申込!L5</f>
        <v>0</v>
      </c>
      <c r="L21" s="184"/>
      <c r="M21" s="184"/>
      <c r="N21" s="107" t="s">
        <v>71</v>
      </c>
      <c r="P21" s="191">
        <f>①団体戦申込!L5</f>
        <v>0</v>
      </c>
      <c r="Q21" s="184"/>
      <c r="R21" s="184"/>
      <c r="S21" s="107" t="s">
        <v>71</v>
      </c>
      <c r="U21" s="191">
        <f>①団体戦申込!L5</f>
        <v>0</v>
      </c>
      <c r="V21" s="184"/>
      <c r="W21" s="184"/>
      <c r="X21" s="107" t="s">
        <v>71</v>
      </c>
      <c r="Z21" s="191">
        <f>①団体戦申込!L5</f>
        <v>0</v>
      </c>
      <c r="AA21" s="184"/>
      <c r="AB21" s="184"/>
      <c r="AC21" s="107" t="s">
        <v>71</v>
      </c>
    </row>
    <row r="22" spans="1:29" ht="30" customHeight="1">
      <c r="A22" s="185" t="s">
        <v>68</v>
      </c>
      <c r="B22" s="186"/>
      <c r="C22" s="187" t="s">
        <v>69</v>
      </c>
      <c r="D22" s="188"/>
      <c r="F22" s="185" t="s">
        <v>68</v>
      </c>
      <c r="G22" s="186"/>
      <c r="H22" s="187" t="s">
        <v>69</v>
      </c>
      <c r="I22" s="188"/>
      <c r="K22" s="185" t="s">
        <v>68</v>
      </c>
      <c r="L22" s="186"/>
      <c r="M22" s="187" t="s">
        <v>69</v>
      </c>
      <c r="N22" s="188"/>
      <c r="P22" s="185" t="s">
        <v>68</v>
      </c>
      <c r="Q22" s="186"/>
      <c r="R22" s="187" t="s">
        <v>69</v>
      </c>
      <c r="S22" s="188"/>
      <c r="U22" s="185" t="s">
        <v>68</v>
      </c>
      <c r="V22" s="186"/>
      <c r="W22" s="187" t="s">
        <v>69</v>
      </c>
      <c r="X22" s="188"/>
      <c r="Z22" s="185" t="s">
        <v>68</v>
      </c>
      <c r="AA22" s="186"/>
      <c r="AB22" s="187" t="s">
        <v>69</v>
      </c>
      <c r="AC22" s="188"/>
    </row>
    <row r="23" spans="1:29" ht="30" customHeight="1" thickBot="1">
      <c r="A23" s="109">
        <f>②個人戦申込!J16</f>
        <v>0</v>
      </c>
      <c r="B23" s="110" t="s">
        <v>70</v>
      </c>
      <c r="C23" s="189">
        <f>②個人戦申込!H16</f>
        <v>0</v>
      </c>
      <c r="D23" s="190"/>
      <c r="F23" s="109">
        <f>②個人戦申込!J17</f>
        <v>0</v>
      </c>
      <c r="G23" s="110" t="s">
        <v>70</v>
      </c>
      <c r="H23" s="189">
        <f>②個人戦申込!H17</f>
        <v>0</v>
      </c>
      <c r="I23" s="190"/>
      <c r="K23" s="109">
        <f>②個人戦申込!J26</f>
        <v>0</v>
      </c>
      <c r="L23" s="110" t="s">
        <v>70</v>
      </c>
      <c r="M23" s="189">
        <f>②個人戦申込!H26</f>
        <v>0</v>
      </c>
      <c r="N23" s="190"/>
      <c r="P23" s="109">
        <f>②個人戦申込!J27</f>
        <v>0</v>
      </c>
      <c r="Q23" s="110" t="s">
        <v>70</v>
      </c>
      <c r="R23" s="189">
        <f>②個人戦申込!H27</f>
        <v>0</v>
      </c>
      <c r="S23" s="190"/>
      <c r="U23" s="109">
        <f>②個人戦申込!J36</f>
        <v>0</v>
      </c>
      <c r="V23" s="110" t="s">
        <v>70</v>
      </c>
      <c r="W23" s="189">
        <f>②個人戦申込!H36</f>
        <v>0</v>
      </c>
      <c r="X23" s="190"/>
      <c r="Z23" s="109">
        <f>②個人戦申込!J37</f>
        <v>0</v>
      </c>
      <c r="AA23" s="110" t="s">
        <v>70</v>
      </c>
      <c r="AB23" s="189">
        <f>②個人戦申込!H37</f>
        <v>0</v>
      </c>
      <c r="AC23" s="190"/>
    </row>
    <row r="24" spans="1:29" ht="9" customHeight="1" thickBot="1"/>
    <row r="25" spans="1:29" ht="30" customHeight="1">
      <c r="A25" s="192" t="s">
        <v>72</v>
      </c>
      <c r="B25" s="193"/>
      <c r="C25" s="112" t="s">
        <v>73</v>
      </c>
      <c r="D25" s="111">
        <v>9</v>
      </c>
      <c r="F25" s="192" t="s">
        <v>72</v>
      </c>
      <c r="G25" s="193"/>
      <c r="H25" s="112" t="s">
        <v>73</v>
      </c>
      <c r="I25" s="111">
        <v>10</v>
      </c>
      <c r="K25" s="192" t="s">
        <v>72</v>
      </c>
      <c r="L25" s="193"/>
      <c r="M25" s="112" t="s">
        <v>73</v>
      </c>
      <c r="N25" s="111">
        <v>19</v>
      </c>
      <c r="P25" s="192" t="s">
        <v>72</v>
      </c>
      <c r="Q25" s="193"/>
      <c r="R25" s="112" t="s">
        <v>73</v>
      </c>
      <c r="S25" s="111">
        <v>20</v>
      </c>
      <c r="U25" s="192" t="s">
        <v>72</v>
      </c>
      <c r="V25" s="193"/>
      <c r="W25" s="112" t="s">
        <v>73</v>
      </c>
      <c r="X25" s="111">
        <v>29</v>
      </c>
      <c r="Z25" s="192" t="s">
        <v>72</v>
      </c>
      <c r="AA25" s="193"/>
      <c r="AB25" s="112" t="s">
        <v>73</v>
      </c>
      <c r="AC25" s="111">
        <v>30</v>
      </c>
    </row>
    <row r="26" spans="1:29" ht="30" customHeight="1">
      <c r="A26" s="106" t="s">
        <v>66</v>
      </c>
      <c r="B26" s="184">
        <f>②個人戦申込!K18</f>
        <v>0</v>
      </c>
      <c r="C26" s="184"/>
      <c r="D26" s="107" t="s">
        <v>67</v>
      </c>
      <c r="F26" s="106" t="s">
        <v>66</v>
      </c>
      <c r="G26" s="184">
        <f>②個人戦申込!K19</f>
        <v>0</v>
      </c>
      <c r="H26" s="184"/>
      <c r="I26" s="107" t="s">
        <v>67</v>
      </c>
      <c r="K26" s="106" t="s">
        <v>66</v>
      </c>
      <c r="L26" s="184">
        <f>②個人戦申込!K28</f>
        <v>0</v>
      </c>
      <c r="M26" s="184"/>
      <c r="N26" s="107" t="s">
        <v>67</v>
      </c>
      <c r="P26" s="106" t="s">
        <v>66</v>
      </c>
      <c r="Q26" s="184">
        <f>②個人戦申込!K29</f>
        <v>0</v>
      </c>
      <c r="R26" s="184"/>
      <c r="S26" s="107" t="s">
        <v>67</v>
      </c>
      <c r="U26" s="106" t="s">
        <v>66</v>
      </c>
      <c r="V26" s="184">
        <f>②個人戦申込!K38</f>
        <v>0</v>
      </c>
      <c r="W26" s="184"/>
      <c r="X26" s="107" t="s">
        <v>67</v>
      </c>
      <c r="Z26" s="106" t="s">
        <v>66</v>
      </c>
      <c r="AA26" s="184">
        <f>②個人戦申込!K39</f>
        <v>0</v>
      </c>
      <c r="AB26" s="184"/>
      <c r="AC26" s="107" t="s">
        <v>67</v>
      </c>
    </row>
    <row r="27" spans="1:29" ht="30" customHeight="1">
      <c r="A27" s="191">
        <f>①団体戦申込!L5</f>
        <v>0</v>
      </c>
      <c r="B27" s="184"/>
      <c r="C27" s="184"/>
      <c r="D27" s="107" t="s">
        <v>71</v>
      </c>
      <c r="F27" s="191">
        <f>①団体戦申込!L5</f>
        <v>0</v>
      </c>
      <c r="G27" s="184"/>
      <c r="H27" s="184"/>
      <c r="I27" s="107" t="s">
        <v>71</v>
      </c>
      <c r="K27" s="191">
        <f>①団体戦申込!L5</f>
        <v>0</v>
      </c>
      <c r="L27" s="184"/>
      <c r="M27" s="184"/>
      <c r="N27" s="107" t="s">
        <v>71</v>
      </c>
      <c r="P27" s="191">
        <f>①団体戦申込!L5</f>
        <v>0</v>
      </c>
      <c r="Q27" s="184"/>
      <c r="R27" s="184"/>
      <c r="S27" s="107" t="s">
        <v>71</v>
      </c>
      <c r="U27" s="191">
        <f>①団体戦申込!L5</f>
        <v>0</v>
      </c>
      <c r="V27" s="184"/>
      <c r="W27" s="184"/>
      <c r="X27" s="107" t="s">
        <v>71</v>
      </c>
      <c r="Z27" s="191">
        <f>①団体戦申込!L5</f>
        <v>0</v>
      </c>
      <c r="AA27" s="184"/>
      <c r="AB27" s="184"/>
      <c r="AC27" s="107" t="s">
        <v>71</v>
      </c>
    </row>
    <row r="28" spans="1:29" ht="30" customHeight="1">
      <c r="A28" s="185" t="s">
        <v>68</v>
      </c>
      <c r="B28" s="186"/>
      <c r="C28" s="187" t="s">
        <v>69</v>
      </c>
      <c r="D28" s="188"/>
      <c r="F28" s="185" t="s">
        <v>68</v>
      </c>
      <c r="G28" s="186"/>
      <c r="H28" s="187" t="s">
        <v>69</v>
      </c>
      <c r="I28" s="188"/>
      <c r="K28" s="185" t="s">
        <v>68</v>
      </c>
      <c r="L28" s="186"/>
      <c r="M28" s="187" t="s">
        <v>69</v>
      </c>
      <c r="N28" s="188"/>
      <c r="P28" s="185" t="s">
        <v>68</v>
      </c>
      <c r="Q28" s="186"/>
      <c r="R28" s="187" t="s">
        <v>69</v>
      </c>
      <c r="S28" s="188"/>
      <c r="U28" s="185" t="s">
        <v>68</v>
      </c>
      <c r="V28" s="186"/>
      <c r="W28" s="187" t="s">
        <v>69</v>
      </c>
      <c r="X28" s="188"/>
      <c r="Z28" s="185" t="s">
        <v>68</v>
      </c>
      <c r="AA28" s="186"/>
      <c r="AB28" s="187" t="s">
        <v>69</v>
      </c>
      <c r="AC28" s="188"/>
    </row>
    <row r="29" spans="1:29" ht="37.5" customHeight="1" thickBot="1">
      <c r="A29" s="109">
        <f>②個人戦申込!J18</f>
        <v>0</v>
      </c>
      <c r="B29" s="110" t="s">
        <v>70</v>
      </c>
      <c r="C29" s="189">
        <f>②個人戦申込!H18</f>
        <v>0</v>
      </c>
      <c r="D29" s="190"/>
      <c r="F29" s="109">
        <f>②個人戦申込!J19</f>
        <v>0</v>
      </c>
      <c r="G29" s="110" t="s">
        <v>70</v>
      </c>
      <c r="H29" s="189">
        <f>②個人戦申込!H19</f>
        <v>0</v>
      </c>
      <c r="I29" s="190"/>
      <c r="K29" s="109">
        <f>②個人戦申込!J28</f>
        <v>0</v>
      </c>
      <c r="L29" s="110" t="s">
        <v>70</v>
      </c>
      <c r="M29" s="189">
        <f>②個人戦申込!H28</f>
        <v>0</v>
      </c>
      <c r="N29" s="190"/>
      <c r="P29" s="109">
        <f>②個人戦申込!J29</f>
        <v>0</v>
      </c>
      <c r="Q29" s="110" t="s">
        <v>70</v>
      </c>
      <c r="R29" s="189">
        <f>②個人戦申込!H29</f>
        <v>0</v>
      </c>
      <c r="S29" s="190"/>
      <c r="U29" s="109">
        <f>②個人戦申込!J38</f>
        <v>0</v>
      </c>
      <c r="V29" s="110" t="s">
        <v>70</v>
      </c>
      <c r="W29" s="189">
        <f>②個人戦申込!H38</f>
        <v>0</v>
      </c>
      <c r="X29" s="190"/>
      <c r="Z29" s="109">
        <f>②個人戦申込!J39</f>
        <v>0</v>
      </c>
      <c r="AA29" s="110" t="s">
        <v>70</v>
      </c>
      <c r="AB29" s="189">
        <f>②個人戦申込!H39</f>
        <v>0</v>
      </c>
      <c r="AC29" s="190"/>
    </row>
    <row r="35" spans="2:22">
      <c r="B35" s="105"/>
      <c r="L35" s="105"/>
      <c r="V35" s="105"/>
    </row>
  </sheetData>
  <sheetProtection sheet="1" objects="1" scenarios="1"/>
  <mergeCells count="180">
    <mergeCell ref="C29:D29"/>
    <mergeCell ref="H29:I29"/>
    <mergeCell ref="M29:N29"/>
    <mergeCell ref="R29:S29"/>
    <mergeCell ref="W29:X29"/>
    <mergeCell ref="AB29:AC29"/>
    <mergeCell ref="P28:Q28"/>
    <mergeCell ref="R28:S28"/>
    <mergeCell ref="U28:V28"/>
    <mergeCell ref="W28:X28"/>
    <mergeCell ref="Z28:AA28"/>
    <mergeCell ref="AB28:AC28"/>
    <mergeCell ref="A28:B28"/>
    <mergeCell ref="C28:D28"/>
    <mergeCell ref="F28:G28"/>
    <mergeCell ref="H28:I28"/>
    <mergeCell ref="K28:L28"/>
    <mergeCell ref="M28:N28"/>
    <mergeCell ref="A27:C27"/>
    <mergeCell ref="F27:H27"/>
    <mergeCell ref="K27:M27"/>
    <mergeCell ref="P27:R27"/>
    <mergeCell ref="U27:W27"/>
    <mergeCell ref="Z27:AB27"/>
    <mergeCell ref="B26:C26"/>
    <mergeCell ref="G26:H26"/>
    <mergeCell ref="L26:M26"/>
    <mergeCell ref="Q26:R26"/>
    <mergeCell ref="V26:W26"/>
    <mergeCell ref="AA26:AB26"/>
    <mergeCell ref="A25:B25"/>
    <mergeCell ref="F25:G25"/>
    <mergeCell ref="K25:L25"/>
    <mergeCell ref="P25:Q25"/>
    <mergeCell ref="U25:V25"/>
    <mergeCell ref="Z25:AA25"/>
    <mergeCell ref="C23:D23"/>
    <mergeCell ref="H23:I23"/>
    <mergeCell ref="M23:N23"/>
    <mergeCell ref="R23:S23"/>
    <mergeCell ref="W23:X23"/>
    <mergeCell ref="AB23:AC23"/>
    <mergeCell ref="P22:Q22"/>
    <mergeCell ref="R22:S22"/>
    <mergeCell ref="U22:V22"/>
    <mergeCell ref="W22:X22"/>
    <mergeCell ref="Z22:AA22"/>
    <mergeCell ref="AB22:AC22"/>
    <mergeCell ref="A22:B22"/>
    <mergeCell ref="C22:D22"/>
    <mergeCell ref="F22:G22"/>
    <mergeCell ref="H22:I22"/>
    <mergeCell ref="K22:L22"/>
    <mergeCell ref="M22:N22"/>
    <mergeCell ref="A21:C21"/>
    <mergeCell ref="F21:H21"/>
    <mergeCell ref="K21:M21"/>
    <mergeCell ref="P21:R21"/>
    <mergeCell ref="U21:W21"/>
    <mergeCell ref="Z21:AB21"/>
    <mergeCell ref="B20:C20"/>
    <mergeCell ref="G20:H20"/>
    <mergeCell ref="L20:M20"/>
    <mergeCell ref="Q20:R20"/>
    <mergeCell ref="V20:W20"/>
    <mergeCell ref="AA20:AB20"/>
    <mergeCell ref="A19:B19"/>
    <mergeCell ref="F19:G19"/>
    <mergeCell ref="K19:L19"/>
    <mergeCell ref="P19:Q19"/>
    <mergeCell ref="U19:V19"/>
    <mergeCell ref="Z19:AA19"/>
    <mergeCell ref="C17:D17"/>
    <mergeCell ref="H17:I17"/>
    <mergeCell ref="M17:N17"/>
    <mergeCell ref="R17:S17"/>
    <mergeCell ref="W17:X17"/>
    <mergeCell ref="AB17:AC17"/>
    <mergeCell ref="P16:Q16"/>
    <mergeCell ref="R16:S16"/>
    <mergeCell ref="U16:V16"/>
    <mergeCell ref="W16:X16"/>
    <mergeCell ref="Z16:AA16"/>
    <mergeCell ref="AB16:AC16"/>
    <mergeCell ref="A16:B16"/>
    <mergeCell ref="C16:D16"/>
    <mergeCell ref="F16:G16"/>
    <mergeCell ref="H16:I16"/>
    <mergeCell ref="K16:L16"/>
    <mergeCell ref="M16:N16"/>
    <mergeCell ref="A15:C15"/>
    <mergeCell ref="F15:H15"/>
    <mergeCell ref="K15:M15"/>
    <mergeCell ref="P15:R15"/>
    <mergeCell ref="U15:W15"/>
    <mergeCell ref="Z15:AB15"/>
    <mergeCell ref="B14:C14"/>
    <mergeCell ref="G14:H14"/>
    <mergeCell ref="L14:M14"/>
    <mergeCell ref="Q14:R14"/>
    <mergeCell ref="V14:W14"/>
    <mergeCell ref="AA14:AB14"/>
    <mergeCell ref="A13:B13"/>
    <mergeCell ref="F13:G13"/>
    <mergeCell ref="K13:L13"/>
    <mergeCell ref="P13:Q13"/>
    <mergeCell ref="U13:V13"/>
    <mergeCell ref="Z13:AA13"/>
    <mergeCell ref="C11:D11"/>
    <mergeCell ref="H11:I11"/>
    <mergeCell ref="M11:N11"/>
    <mergeCell ref="R11:S11"/>
    <mergeCell ref="W11:X11"/>
    <mergeCell ref="AB11:AC11"/>
    <mergeCell ref="P10:Q10"/>
    <mergeCell ref="R10:S10"/>
    <mergeCell ref="U10:V10"/>
    <mergeCell ref="W10:X10"/>
    <mergeCell ref="Z10:AA10"/>
    <mergeCell ref="AB10:AC10"/>
    <mergeCell ref="A10:B10"/>
    <mergeCell ref="C10:D10"/>
    <mergeCell ref="F10:G10"/>
    <mergeCell ref="H10:I10"/>
    <mergeCell ref="K10:L10"/>
    <mergeCell ref="M10:N10"/>
    <mergeCell ref="A9:C9"/>
    <mergeCell ref="F9:H9"/>
    <mergeCell ref="K9:M9"/>
    <mergeCell ref="P9:R9"/>
    <mergeCell ref="U9:W9"/>
    <mergeCell ref="Z9:AB9"/>
    <mergeCell ref="B8:C8"/>
    <mergeCell ref="G8:H8"/>
    <mergeCell ref="L8:M8"/>
    <mergeCell ref="Q8:R8"/>
    <mergeCell ref="V8:W8"/>
    <mergeCell ref="AA8:AB8"/>
    <mergeCell ref="A7:B7"/>
    <mergeCell ref="F7:G7"/>
    <mergeCell ref="K7:L7"/>
    <mergeCell ref="P7:Q7"/>
    <mergeCell ref="U7:V7"/>
    <mergeCell ref="Z7:AA7"/>
    <mergeCell ref="C5:D5"/>
    <mergeCell ref="H5:I5"/>
    <mergeCell ref="M5:N5"/>
    <mergeCell ref="R5:S5"/>
    <mergeCell ref="W5:X5"/>
    <mergeCell ref="AB5:AC5"/>
    <mergeCell ref="P4:Q4"/>
    <mergeCell ref="R4:S4"/>
    <mergeCell ref="U4:V4"/>
    <mergeCell ref="W4:X4"/>
    <mergeCell ref="Z4:AA4"/>
    <mergeCell ref="AB4:AC4"/>
    <mergeCell ref="A4:B4"/>
    <mergeCell ref="C4:D4"/>
    <mergeCell ref="F4:G4"/>
    <mergeCell ref="H4:I4"/>
    <mergeCell ref="K4:L4"/>
    <mergeCell ref="M4:N4"/>
    <mergeCell ref="A1:B1"/>
    <mergeCell ref="F1:G1"/>
    <mergeCell ref="K1:L1"/>
    <mergeCell ref="P1:Q1"/>
    <mergeCell ref="U1:V1"/>
    <mergeCell ref="Z1:AA1"/>
    <mergeCell ref="A3:C3"/>
    <mergeCell ref="F3:H3"/>
    <mergeCell ref="K3:M3"/>
    <mergeCell ref="P3:R3"/>
    <mergeCell ref="U3:W3"/>
    <mergeCell ref="Z3:AB3"/>
    <mergeCell ref="B2:C2"/>
    <mergeCell ref="G2:H2"/>
    <mergeCell ref="L2:M2"/>
    <mergeCell ref="Q2:R2"/>
    <mergeCell ref="V2:W2"/>
    <mergeCell ref="AA2:AB2"/>
  </mergeCells>
  <phoneticPr fontId="2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8"/>
  <sheetViews>
    <sheetView showZeros="0" zoomScale="30" zoomScaleNormal="30" workbookViewId="0">
      <selection activeCell="D4" sqref="D4"/>
    </sheetView>
  </sheetViews>
  <sheetFormatPr defaultRowHeight="13.5"/>
  <cols>
    <col min="1" max="6" width="33.875" customWidth="1"/>
  </cols>
  <sheetData>
    <row r="1" spans="1:6" ht="51" customHeight="1">
      <c r="A1" s="39" t="s">
        <v>40</v>
      </c>
      <c r="F1" s="41" t="s">
        <v>50</v>
      </c>
    </row>
    <row r="2" spans="1:6" ht="186.75" customHeight="1">
      <c r="A2" s="194">
        <f>①団体戦申込!L5</f>
        <v>0</v>
      </c>
      <c r="B2" s="35" t="s">
        <v>41</v>
      </c>
      <c r="C2" s="35" t="s">
        <v>42</v>
      </c>
      <c r="D2" s="35" t="s">
        <v>43</v>
      </c>
      <c r="E2" s="35" t="s">
        <v>44</v>
      </c>
      <c r="F2" s="35" t="s">
        <v>45</v>
      </c>
    </row>
    <row r="3" spans="1:6" ht="45" customHeight="1">
      <c r="A3" s="194"/>
      <c r="B3" s="14"/>
      <c r="C3" s="14"/>
      <c r="D3" s="14"/>
      <c r="E3" s="14"/>
      <c r="F3" s="14"/>
    </row>
    <row r="4" spans="1:6" s="13" customFormat="1" ht="409.6" customHeight="1">
      <c r="A4" s="195"/>
      <c r="B4" s="37">
        <f>①団体戦申込!B7</f>
        <v>0</v>
      </c>
      <c r="C4" s="37">
        <f>①団体戦申込!B8</f>
        <v>0</v>
      </c>
      <c r="D4" s="37">
        <f>①団体戦申込!B9</f>
        <v>0</v>
      </c>
      <c r="E4" s="37">
        <f>①団体戦申込!B10</f>
        <v>0</v>
      </c>
      <c r="F4" s="37">
        <f>①団体戦申込!B11</f>
        <v>0</v>
      </c>
    </row>
    <row r="5" spans="1:6" s="13" customFormat="1" ht="7.5" customHeight="1">
      <c r="A5" s="17"/>
      <c r="B5" s="17"/>
      <c r="C5" s="17"/>
      <c r="D5" s="17"/>
      <c r="E5" s="17"/>
      <c r="F5" s="17"/>
    </row>
    <row r="6" spans="1:6" ht="77.25" customHeight="1">
      <c r="A6" s="18" t="s">
        <v>46</v>
      </c>
      <c r="B6" s="15" t="s">
        <v>48</v>
      </c>
      <c r="C6" s="16" t="s">
        <v>48</v>
      </c>
      <c r="D6" s="16" t="s">
        <v>48</v>
      </c>
      <c r="E6" s="16" t="s">
        <v>48</v>
      </c>
      <c r="F6" s="16" t="s">
        <v>48</v>
      </c>
    </row>
    <row r="7" spans="1:6" ht="7.5" customHeight="1">
      <c r="A7" s="23"/>
      <c r="B7" s="24"/>
      <c r="C7" s="25"/>
      <c r="D7" s="25"/>
      <c r="E7" s="25"/>
      <c r="F7" s="25"/>
    </row>
    <row r="8" spans="1:6" ht="77.25" customHeight="1">
      <c r="A8" s="19" t="s">
        <v>47</v>
      </c>
      <c r="B8" s="20">
        <f>①団体戦申込!B12</f>
        <v>0</v>
      </c>
      <c r="C8" s="16" t="s">
        <v>48</v>
      </c>
      <c r="D8" s="21" t="s">
        <v>49</v>
      </c>
      <c r="E8" s="20">
        <f>①団体戦申込!B13</f>
        <v>0</v>
      </c>
      <c r="F8" s="16" t="s">
        <v>48</v>
      </c>
    </row>
  </sheetData>
  <sheetProtection sheet="1" objects="1" scenarios="1"/>
  <mergeCells count="1">
    <mergeCell ref="A2:A4"/>
  </mergeCells>
  <phoneticPr fontId="23"/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8"/>
  <sheetViews>
    <sheetView showZeros="0" zoomScale="30" zoomScaleNormal="30" workbookViewId="0">
      <selection sqref="A1:F8"/>
    </sheetView>
  </sheetViews>
  <sheetFormatPr defaultRowHeight="13.5"/>
  <cols>
    <col min="1" max="6" width="33.875" customWidth="1"/>
  </cols>
  <sheetData>
    <row r="1" spans="1:6" ht="51" customHeight="1">
      <c r="A1" s="44" t="s">
        <v>40</v>
      </c>
      <c r="F1" s="43" t="s">
        <v>51</v>
      </c>
    </row>
    <row r="2" spans="1:6" ht="186.75" customHeight="1">
      <c r="A2" s="196">
        <f>①団体戦申込!L5</f>
        <v>0</v>
      </c>
      <c r="B2" s="36" t="s">
        <v>41</v>
      </c>
      <c r="C2" s="36"/>
      <c r="D2" s="36" t="s">
        <v>43</v>
      </c>
      <c r="E2" s="36"/>
      <c r="F2" s="36" t="s">
        <v>45</v>
      </c>
    </row>
    <row r="3" spans="1:6" ht="45" customHeight="1">
      <c r="A3" s="196"/>
      <c r="B3" s="26"/>
      <c r="C3" s="26"/>
      <c r="D3" s="26"/>
      <c r="E3" s="26"/>
      <c r="F3" s="26"/>
    </row>
    <row r="4" spans="1:6" s="13" customFormat="1" ht="409.5" customHeight="1">
      <c r="A4" s="197"/>
      <c r="B4" s="38">
        <f>①団体戦申込!B18</f>
        <v>0</v>
      </c>
      <c r="C4" s="38"/>
      <c r="D4" s="38">
        <f>①団体戦申込!B19</f>
        <v>0</v>
      </c>
      <c r="E4" s="38"/>
      <c r="F4" s="38">
        <f>①団体戦申込!B20</f>
        <v>0</v>
      </c>
    </row>
    <row r="5" spans="1:6" s="13" customFormat="1" ht="7.5" customHeight="1">
      <c r="A5" s="17"/>
      <c r="B5" s="17"/>
      <c r="C5" s="17"/>
      <c r="D5" s="17"/>
      <c r="E5" s="17"/>
      <c r="F5" s="17"/>
    </row>
    <row r="6" spans="1:6" ht="77.25" customHeight="1">
      <c r="A6" s="18" t="s">
        <v>46</v>
      </c>
      <c r="B6" s="15" t="s">
        <v>48</v>
      </c>
      <c r="C6" s="16"/>
      <c r="D6" s="16" t="s">
        <v>48</v>
      </c>
      <c r="E6" s="16"/>
      <c r="F6" s="16" t="s">
        <v>48</v>
      </c>
    </row>
    <row r="7" spans="1:6" ht="7.5" customHeight="1">
      <c r="A7" s="23"/>
      <c r="B7" s="24"/>
      <c r="C7" s="25"/>
      <c r="D7" s="25"/>
      <c r="E7" s="25"/>
      <c r="F7" s="25"/>
    </row>
    <row r="8" spans="1:6" ht="77.25" customHeight="1">
      <c r="A8" s="19" t="s">
        <v>52</v>
      </c>
      <c r="B8" s="20">
        <f>①団体戦申込!B21</f>
        <v>0</v>
      </c>
      <c r="C8" s="16" t="s">
        <v>48</v>
      </c>
      <c r="D8" s="21"/>
      <c r="E8" s="20"/>
      <c r="F8" s="16"/>
    </row>
  </sheetData>
  <sheetProtection sheet="1" objects="1" scenarios="1"/>
  <mergeCells count="1">
    <mergeCell ref="A2:A4"/>
  </mergeCells>
  <phoneticPr fontId="23"/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9"/>
  <sheetViews>
    <sheetView showZeros="0" zoomScale="30" zoomScaleNormal="30" workbookViewId="0">
      <selection sqref="A1:F9"/>
    </sheetView>
  </sheetViews>
  <sheetFormatPr defaultRowHeight="13.5"/>
  <cols>
    <col min="1" max="6" width="33.875" customWidth="1"/>
  </cols>
  <sheetData>
    <row r="1" spans="1:6" ht="51" customHeight="1">
      <c r="A1" s="40" t="s">
        <v>40</v>
      </c>
      <c r="F1" s="42" t="s">
        <v>53</v>
      </c>
    </row>
    <row r="2" spans="1:6" ht="186.75" customHeight="1">
      <c r="A2" s="194">
        <f>①団体戦申込!L5</f>
        <v>0</v>
      </c>
      <c r="B2" s="35" t="s">
        <v>41</v>
      </c>
      <c r="C2" s="35" t="s">
        <v>42</v>
      </c>
      <c r="D2" s="35" t="s">
        <v>43</v>
      </c>
      <c r="E2" s="35" t="s">
        <v>44</v>
      </c>
      <c r="F2" s="35" t="s">
        <v>45</v>
      </c>
    </row>
    <row r="3" spans="1:6" ht="45" customHeight="1">
      <c r="A3" s="194"/>
      <c r="B3" s="14"/>
      <c r="C3" s="14"/>
      <c r="D3" s="14"/>
      <c r="E3" s="14"/>
      <c r="F3" s="14"/>
    </row>
    <row r="4" spans="1:6" s="13" customFormat="1" ht="306" customHeight="1">
      <c r="A4" s="194"/>
      <c r="B4" s="198">
        <f>①団体戦申込!B26</f>
        <v>0</v>
      </c>
      <c r="C4" s="198">
        <f>①団体戦申込!B27</f>
        <v>0</v>
      </c>
      <c r="D4" s="198">
        <f>①団体戦申込!B28</f>
        <v>0</v>
      </c>
      <c r="E4" s="198">
        <f>①団体戦申込!B29</f>
        <v>0</v>
      </c>
      <c r="F4" s="198">
        <f>①団体戦申込!B30</f>
        <v>0</v>
      </c>
    </row>
    <row r="5" spans="1:6" s="13" customFormat="1" ht="103.5">
      <c r="A5" s="22" t="s">
        <v>54</v>
      </c>
      <c r="B5" s="195"/>
      <c r="C5" s="195"/>
      <c r="D5" s="195"/>
      <c r="E5" s="195"/>
      <c r="F5" s="195"/>
    </row>
    <row r="6" spans="1:6" s="13" customFormat="1" ht="12.75" customHeight="1">
      <c r="A6" s="17"/>
      <c r="B6" s="17"/>
      <c r="C6" s="17"/>
      <c r="D6" s="17"/>
      <c r="E6" s="17"/>
      <c r="F6" s="17"/>
    </row>
    <row r="7" spans="1:6" ht="75" customHeight="1">
      <c r="A7" s="18" t="s">
        <v>46</v>
      </c>
      <c r="B7" s="15" t="s">
        <v>48</v>
      </c>
      <c r="C7" s="16" t="s">
        <v>48</v>
      </c>
      <c r="D7" s="16" t="s">
        <v>48</v>
      </c>
      <c r="E7" s="16" t="s">
        <v>48</v>
      </c>
      <c r="F7" s="16" t="s">
        <v>48</v>
      </c>
    </row>
    <row r="8" spans="1:6" ht="12.75" customHeight="1">
      <c r="A8" s="23"/>
      <c r="B8" s="24"/>
      <c r="C8" s="25"/>
      <c r="D8" s="25"/>
      <c r="E8" s="25"/>
      <c r="F8" s="25"/>
    </row>
    <row r="9" spans="1:6" ht="75" customHeight="1">
      <c r="A9" s="19" t="s">
        <v>47</v>
      </c>
      <c r="B9" s="20">
        <f>①団体戦申込!B31</f>
        <v>0</v>
      </c>
      <c r="C9" s="16" t="s">
        <v>48</v>
      </c>
      <c r="D9" s="21" t="s">
        <v>49</v>
      </c>
      <c r="E9" s="20">
        <f>①団体戦申込!B32</f>
        <v>0</v>
      </c>
      <c r="F9" s="16" t="s">
        <v>48</v>
      </c>
    </row>
  </sheetData>
  <sheetProtection sheet="1" objects="1" scenarios="1"/>
  <mergeCells count="6">
    <mergeCell ref="F4:F5"/>
    <mergeCell ref="A2:A4"/>
    <mergeCell ref="B4:B5"/>
    <mergeCell ref="C4:C5"/>
    <mergeCell ref="D4:D5"/>
    <mergeCell ref="E4:E5"/>
  </mergeCells>
  <phoneticPr fontId="23"/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9"/>
  <sheetViews>
    <sheetView showZeros="0" zoomScale="30" zoomScaleNormal="30" workbookViewId="0">
      <selection sqref="A1:F9"/>
    </sheetView>
  </sheetViews>
  <sheetFormatPr defaultRowHeight="13.5"/>
  <cols>
    <col min="1" max="6" width="33.875" customWidth="1"/>
  </cols>
  <sheetData>
    <row r="1" spans="1:6" ht="51" customHeight="1">
      <c r="A1" s="40" t="s">
        <v>40</v>
      </c>
      <c r="F1" s="42" t="s">
        <v>53</v>
      </c>
    </row>
    <row r="2" spans="1:6" ht="186.75" customHeight="1">
      <c r="A2" s="194">
        <f>①団体戦申込!L5</f>
        <v>0</v>
      </c>
      <c r="B2" s="35" t="s">
        <v>41</v>
      </c>
      <c r="C2" s="35" t="s">
        <v>42</v>
      </c>
      <c r="D2" s="35" t="s">
        <v>43</v>
      </c>
      <c r="E2" s="35" t="s">
        <v>44</v>
      </c>
      <c r="F2" s="35" t="s">
        <v>45</v>
      </c>
    </row>
    <row r="3" spans="1:6" ht="45" customHeight="1">
      <c r="A3" s="194"/>
      <c r="B3" s="14"/>
      <c r="C3" s="14"/>
      <c r="D3" s="14"/>
      <c r="E3" s="14"/>
      <c r="F3" s="14"/>
    </row>
    <row r="4" spans="1:6" s="13" customFormat="1" ht="306" customHeight="1">
      <c r="A4" s="194"/>
      <c r="B4" s="198">
        <f>①団体戦申込!J26</f>
        <v>0</v>
      </c>
      <c r="C4" s="198">
        <f>①団体戦申込!J27</f>
        <v>0</v>
      </c>
      <c r="D4" s="198">
        <f>①団体戦申込!J28</f>
        <v>0</v>
      </c>
      <c r="E4" s="198">
        <f>①団体戦申込!J29</f>
        <v>0</v>
      </c>
      <c r="F4" s="198">
        <f>①団体戦申込!J30</f>
        <v>0</v>
      </c>
    </row>
    <row r="5" spans="1:6" s="13" customFormat="1" ht="103.5">
      <c r="A5" s="22" t="s">
        <v>55</v>
      </c>
      <c r="B5" s="195"/>
      <c r="C5" s="195"/>
      <c r="D5" s="195"/>
      <c r="E5" s="195"/>
      <c r="F5" s="195"/>
    </row>
    <row r="6" spans="1:6" s="13" customFormat="1" ht="12.75" customHeight="1">
      <c r="A6" s="17"/>
      <c r="B6" s="17"/>
      <c r="C6" s="17"/>
      <c r="D6" s="17"/>
      <c r="E6" s="17"/>
      <c r="F6" s="17"/>
    </row>
    <row r="7" spans="1:6" ht="75" customHeight="1">
      <c r="A7" s="18" t="s">
        <v>46</v>
      </c>
      <c r="B7" s="15" t="s">
        <v>48</v>
      </c>
      <c r="C7" s="16" t="s">
        <v>48</v>
      </c>
      <c r="D7" s="16" t="s">
        <v>48</v>
      </c>
      <c r="E7" s="16" t="s">
        <v>48</v>
      </c>
      <c r="F7" s="16" t="s">
        <v>48</v>
      </c>
    </row>
    <row r="8" spans="1:6" ht="12.75" customHeight="1">
      <c r="A8" s="23"/>
      <c r="B8" s="24"/>
      <c r="C8" s="25"/>
      <c r="D8" s="25"/>
      <c r="E8" s="25"/>
      <c r="F8" s="25"/>
    </row>
    <row r="9" spans="1:6" ht="75" customHeight="1">
      <c r="A9" s="19" t="s">
        <v>47</v>
      </c>
      <c r="B9" s="20">
        <f>①団体戦申込!J31</f>
        <v>0</v>
      </c>
      <c r="C9" s="16" t="s">
        <v>48</v>
      </c>
      <c r="D9" s="21" t="s">
        <v>49</v>
      </c>
      <c r="E9" s="20">
        <f>①団体戦申込!J32</f>
        <v>0</v>
      </c>
      <c r="F9" s="16" t="s">
        <v>48</v>
      </c>
    </row>
  </sheetData>
  <sheetProtection sheet="1" objects="1" scenarios="1"/>
  <mergeCells count="6">
    <mergeCell ref="F4:F5"/>
    <mergeCell ref="A2:A4"/>
    <mergeCell ref="B4:B5"/>
    <mergeCell ref="C4:C5"/>
    <mergeCell ref="D4:D5"/>
    <mergeCell ref="E4:E5"/>
  </mergeCells>
  <phoneticPr fontId="23"/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9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30" zoomScaleNormal="30" workbookViewId="0">
      <selection activeCell="B36" sqref="B36"/>
    </sheetView>
  </sheetViews>
  <sheetFormatPr defaultRowHeight="13.5"/>
  <cols>
    <col min="1" max="6" width="33.875" customWidth="1"/>
  </cols>
  <sheetData>
    <row r="1" spans="1:6" ht="51" customHeight="1">
      <c r="A1" s="40" t="s">
        <v>40</v>
      </c>
      <c r="F1" s="42"/>
    </row>
    <row r="2" spans="1:6" ht="186.75" customHeight="1">
      <c r="A2" s="194"/>
      <c r="B2" s="35" t="s">
        <v>41</v>
      </c>
      <c r="C2" s="35" t="s">
        <v>42</v>
      </c>
      <c r="D2" s="35" t="s">
        <v>43</v>
      </c>
      <c r="E2" s="35" t="s">
        <v>44</v>
      </c>
      <c r="F2" s="35" t="s">
        <v>45</v>
      </c>
    </row>
    <row r="3" spans="1:6" ht="45" customHeight="1">
      <c r="A3" s="194"/>
      <c r="B3" s="14"/>
      <c r="C3" s="14"/>
      <c r="D3" s="14"/>
      <c r="E3" s="14"/>
      <c r="F3" s="14"/>
    </row>
    <row r="4" spans="1:6" s="13" customFormat="1" ht="306" customHeight="1">
      <c r="A4" s="194"/>
      <c r="B4" s="198"/>
      <c r="C4" s="198"/>
      <c r="D4" s="198"/>
      <c r="E4" s="198"/>
      <c r="F4" s="198"/>
    </row>
    <row r="5" spans="1:6" s="13" customFormat="1" ht="103.5" customHeight="1">
      <c r="A5" s="22"/>
      <c r="B5" s="195"/>
      <c r="C5" s="195"/>
      <c r="D5" s="195"/>
      <c r="E5" s="195"/>
      <c r="F5" s="195"/>
    </row>
    <row r="6" spans="1:6" s="13" customFormat="1" ht="12.75" customHeight="1">
      <c r="A6" s="17"/>
      <c r="B6" s="17"/>
      <c r="C6" s="17"/>
      <c r="D6" s="17"/>
      <c r="E6" s="17"/>
      <c r="F6" s="17"/>
    </row>
    <row r="7" spans="1:6" ht="75" customHeight="1">
      <c r="A7" s="18" t="s">
        <v>46</v>
      </c>
      <c r="B7" s="15" t="s">
        <v>48</v>
      </c>
      <c r="C7" s="16" t="s">
        <v>48</v>
      </c>
      <c r="D7" s="16" t="s">
        <v>48</v>
      </c>
      <c r="E7" s="16" t="s">
        <v>48</v>
      </c>
      <c r="F7" s="16" t="s">
        <v>48</v>
      </c>
    </row>
    <row r="8" spans="1:6" ht="12.75" customHeight="1">
      <c r="A8" s="23"/>
      <c r="B8" s="24"/>
      <c r="C8" s="25"/>
      <c r="D8" s="25"/>
      <c r="E8" s="25"/>
      <c r="F8" s="25"/>
    </row>
    <row r="9" spans="1:6" ht="75" customHeight="1">
      <c r="A9" s="19" t="s">
        <v>47</v>
      </c>
      <c r="B9" s="20"/>
      <c r="C9" s="16" t="s">
        <v>48</v>
      </c>
      <c r="D9" s="21" t="s">
        <v>49</v>
      </c>
      <c r="E9" s="20"/>
      <c r="F9" s="16" t="s">
        <v>48</v>
      </c>
    </row>
  </sheetData>
  <mergeCells count="6">
    <mergeCell ref="F4:F5"/>
    <mergeCell ref="A2:A4"/>
    <mergeCell ref="B4:B5"/>
    <mergeCell ref="C4:C5"/>
    <mergeCell ref="D4:D5"/>
    <mergeCell ref="E4:E5"/>
  </mergeCells>
  <phoneticPr fontId="23"/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①団体戦申込</vt:lpstr>
      <vt:lpstr>②個人戦申込</vt:lpstr>
      <vt:lpstr>③個人個票男子</vt:lpstr>
      <vt:lpstr>③個人個票女子</vt:lpstr>
      <vt:lpstr>④男１団体表示</vt:lpstr>
      <vt:lpstr>④女団体表示</vt:lpstr>
      <vt:lpstr>④男２Ａ団体表示 </vt:lpstr>
      <vt:lpstr>④男２Ｂ団体表示 </vt:lpstr>
      <vt:lpstr>手書き用</vt:lpstr>
      <vt:lpstr>対戦表示</vt:lpstr>
      <vt:lpstr>①団体戦申込!Print_Area</vt:lpstr>
      <vt:lpstr>②個人戦申込!Print_Area</vt:lpstr>
      <vt:lpstr>③個人個票女子!Print_Area</vt:lpstr>
      <vt:lpstr>③個人個票男子!Print_Area</vt:lpstr>
      <vt:lpstr>対戦表示!Print_Area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jhs-kuroiso</dc:creator>
  <cp:lastModifiedBy>大田原市教育委員会</cp:lastModifiedBy>
  <cp:lastPrinted>2021-07-08T09:37:45Z</cp:lastPrinted>
  <dcterms:created xsi:type="dcterms:W3CDTF">2015-03-12T05:22:14Z</dcterms:created>
  <dcterms:modified xsi:type="dcterms:W3CDTF">2022-03-17T01:22:15Z</dcterms:modified>
</cp:coreProperties>
</file>